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firstSheet="1" activeTab="1"/>
  </bookViews>
  <sheets>
    <sheet name="Prihodi" sheetId="1" state="hidden" r:id="rId1"/>
    <sheet name="Plan nabave 2012" sheetId="2" r:id="rId2"/>
    <sheet name="Broj djece" sheetId="3" state="hidden" r:id="rId3"/>
    <sheet name="Zaduženja roditelja" sheetId="4" state="hidden" r:id="rId4"/>
    <sheet name="Obračun " sheetId="5" state="hidden" r:id="rId5"/>
    <sheet name="List1" sheetId="6" r:id="rId6"/>
    <sheet name="List2" sheetId="7" r:id="rId7"/>
    <sheet name="List3" sheetId="8" r:id="rId8"/>
    <sheet name="List4" sheetId="9" r:id="rId9"/>
    <sheet name="List5" sheetId="10" r:id="rId10"/>
  </sheets>
  <definedNames/>
  <calcPr fullCalcOnLoad="1"/>
</workbook>
</file>

<file path=xl/sharedStrings.xml><?xml version="1.0" encoding="utf-8"?>
<sst xmlns="http://schemas.openxmlformats.org/spreadsheetml/2006/main" count="355" uniqueCount="133">
  <si>
    <t>Rashodi:</t>
  </si>
  <si>
    <t>Neutrošena sredstva:</t>
  </si>
  <si>
    <t>Predmet nabave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</si>
  <si>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</si>
  <si>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</si>
  <si>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</si>
  <si>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</si>
  <si>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</si>
  <si>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</si>
  <si>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</si>
  <si>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</si>
  <si>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>Stručno usavršavanje</t>
  </si>
  <si>
    <t>Uredski materijal</t>
  </si>
  <si>
    <t>Izrav.ugovar.</t>
  </si>
  <si>
    <t>Literatura</t>
  </si>
  <si>
    <t>Služb, radna i zaš.odjeća i obuća</t>
  </si>
  <si>
    <t>Električna energija</t>
  </si>
  <si>
    <t>Plin</t>
  </si>
  <si>
    <t>Motorni benzin i dizel gorivo</t>
  </si>
  <si>
    <t>Poštarina (pisma, tiskanice i sl.)</t>
  </si>
  <si>
    <t>Opskrba vodom</t>
  </si>
  <si>
    <t>Iznošenje i odvoz smeća</t>
  </si>
  <si>
    <t>Za usvajanje prijedloga: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</si>
  <si>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</si>
  <si>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</si>
  <si>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</si>
  <si>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</si>
  <si>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</si>
  <si>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</si>
  <si>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</si>
  <si>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</si>
  <si>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</si>
  <si>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</si>
  <si>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</si>
  <si>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</si>
  <si>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</si>
  <si>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</si>
  <si>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</si>
  <si>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</si>
  <si>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</si>
  <si>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</si>
  <si>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</si>
  <si>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</si>
  <si>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</si>
  <si>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</si>
  <si>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</si>
  <si>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</si>
  <si>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</si>
  <si>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</si>
  <si>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</si>
  <si>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</si>
  <si>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</si>
  <si>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</si>
  <si>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</si>
  <si>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</si>
  <si>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</si>
  <si>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</si>
  <si>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</si>
  <si>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</si>
  <si>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</si>
  <si>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</si>
  <si>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</si>
  <si>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</si>
  <si>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</si>
  <si>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</si>
  <si>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</rPr>
      <t>(1x2)</t>
    </r>
    <r>
      <rPr>
        <b/>
        <sz val="8.5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</si>
  <si>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</si>
  <si>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</si>
  <si>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</si>
  <si>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</si>
  <si>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</si>
  <si>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</si>
  <si>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</rPr>
      <t>(5+6+7+8-9-10)</t>
    </r>
  </si>
  <si>
    <t>stolarija</t>
  </si>
  <si>
    <t>adap.kuh.</t>
  </si>
  <si>
    <t>Početno stanje 01.01.2010.</t>
  </si>
  <si>
    <t>Razlika tekuće godine + PS</t>
  </si>
  <si>
    <t>OŠ PAVAO BELAS</t>
  </si>
  <si>
    <t>ILIJE GREGORIĆA 28,10291 BRDOVEC</t>
  </si>
  <si>
    <t>OIB  84055768255</t>
  </si>
  <si>
    <t>Laboratorijske usluge</t>
  </si>
  <si>
    <t>Najamnine za opremu</t>
  </si>
  <si>
    <t xml:space="preserve">Na temelju članka 20. Zakona o javnoj nabavi i čl.62 Statuta škole ,na sjednici  Školskog odbora  </t>
  </si>
  <si>
    <t>Evidencijski broj nabave</t>
  </si>
  <si>
    <t>Procjenjena vriejdnost bez PDV-a</t>
  </si>
  <si>
    <t>Vrsta postupka javne nabave</t>
  </si>
  <si>
    <t>Sklapa li se ugovor o javnnoj nabavi ili okvirni sporazum</t>
  </si>
  <si>
    <t>Planirani početak postupka</t>
  </si>
  <si>
    <t>Planirano trajanje ugovora o javnoj nabavi ili okvirnog sporazuma</t>
  </si>
  <si>
    <t>Otvoreni postupak 2011.god.</t>
  </si>
  <si>
    <t>Okvirni sporazum 2011., Ugovor za 2012.</t>
  </si>
  <si>
    <t>Okvrni sporazum 2.god</t>
  </si>
  <si>
    <t xml:space="preserve"> Kruh i pekarski proizvodi </t>
  </si>
  <si>
    <t>Mlijeko i mliječni proizvodi</t>
  </si>
  <si>
    <t>Riba i riblje prerađevine</t>
  </si>
  <si>
    <t xml:space="preserve"> Svježe voće  </t>
  </si>
  <si>
    <t xml:space="preserve"> Svježe povrće </t>
  </si>
  <si>
    <t>Konzervirani i smrz. voće i povrće</t>
  </si>
  <si>
    <t>-</t>
  </si>
  <si>
    <t>Meso i mesne prerađevine</t>
  </si>
  <si>
    <t>Sredstva za čišć., Mater. za higijenske potrebe</t>
  </si>
  <si>
    <t xml:space="preserve">                                                           </t>
  </si>
  <si>
    <t>Usluge telefona,telefaxa,interneta</t>
  </si>
  <si>
    <t>NAMIRNICE</t>
  </si>
  <si>
    <t>Pedagoška dokumentacija</t>
  </si>
  <si>
    <t>Službena putovanja</t>
  </si>
  <si>
    <t>Intelektualne usluge</t>
  </si>
  <si>
    <t>Pribor za izvođenje nastavnog plana i programa</t>
  </si>
  <si>
    <t>Korištenje prijevoznog sredstva</t>
  </si>
  <si>
    <t>Oprema</t>
  </si>
  <si>
    <t>Osiguranje</t>
  </si>
  <si>
    <t xml:space="preserve"> OPĆI TROŠKOVI i ENERGENTI</t>
  </si>
  <si>
    <t>Osnovne prehramb. namirnice (šećer,sol,brašno,ocat, riža, tjestenina, pšen.krupica,palenta)</t>
  </si>
  <si>
    <t>TEKUĆE I INVESTICIJSKO ODRŽAVANJE</t>
  </si>
  <si>
    <t>Tekuće i invest. održav. građev. objekta</t>
  </si>
  <si>
    <t>Tekuće i invest. održav. postrojenja i opreme</t>
  </si>
  <si>
    <t>Dezinsekcija, deratizacija</t>
  </si>
  <si>
    <t>Dimnjačarske usluge</t>
  </si>
  <si>
    <t>Redoviti servisi</t>
  </si>
  <si>
    <t>SISTEMATSKI PREGLEDI</t>
  </si>
  <si>
    <t>Sistematski pregled zaposlenika</t>
  </si>
  <si>
    <t>KLASA: 400-02/12-01/1</t>
  </si>
  <si>
    <t>Ravnatelj: Andrej Peklić</t>
  </si>
  <si>
    <t xml:space="preserve">                                                              IZMJENE I DOPUNE PLANA NABAVE ZA 2012. GODINU</t>
  </si>
  <si>
    <t xml:space="preserve">Otvoreni postupak </t>
  </si>
  <si>
    <t>Ugovor o javnoj nabavi</t>
  </si>
  <si>
    <t>Ostali prehrambeni proiz. (juhe,začini, praškasti proizvodi, med, puding, čokolino, cornfleks, Lino Lada,napici)</t>
  </si>
  <si>
    <t>URBROJ: 238-03-129-12-02</t>
  </si>
  <si>
    <t>Predsjednik Školskog odbora: Zoran Fegić</t>
  </si>
  <si>
    <t>Oprema za školsku sportsku dvoranu</t>
  </si>
  <si>
    <t>23.10.2012.</t>
  </si>
  <si>
    <t xml:space="preserve"> održanoj  19.10.2012. godine donesene su</t>
  </si>
  <si>
    <t>EMV-1/2012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</si>
</sst>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k_n_-;\-* #,##0.00\ _k_n_-;_-* \-??\ _k_n_-;_-@_-"/>
    <numFmt numFmtId="173" formatCode="_-* #,##0\ _k_n_-;\-* #,##0\ _k_n_-;_-* \-??\ _k_n_-;_-@_-"/>
    <numFmt numFmtId="174" formatCode="#,##0.00_ ;\-#,##0.00\ "/>
    <numFmt numFmtId="175" formatCode="0.0"/>
    <numFmt numFmtId="176" formatCode="0.000"/>
    <numFmt numFmtId="177" formatCode="[$-41A]d\.\ mmmm\ yyyy\."/>
    <numFmt numFmtId="178" formatCode="#,##0.00\ _k_n"/>
  </numFmts>
  <fonts count="5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9.35"/>
      <name val="Arial Narrow"/>
      <family val="2"/>
    </font>
    <font>
      <b/>
      <sz val="9.35"/>
      <color indexed="10"/>
      <name val="Arial Narrow"/>
      <family val="2"/>
    </font>
    <font>
      <b/>
      <sz val="9.3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i/>
      <sz val="9.35"/>
      <name val="Arial Narrow"/>
      <family val="2"/>
    </font>
    <font>
      <i/>
      <sz val="9.35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8.5"/>
      <name val="Arial"/>
      <family val="2"/>
    </font>
    <font>
      <b/>
      <sz val="8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sz val="7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2" borderId="0" applyNumberFormat="0" applyBorder="0" applyAlignment="0" applyProtection="0"/>
    <xf numFmtId="0" fontId="48" fillId="20" borderId="0" applyNumberFormat="0" applyBorder="0" applyAlignment="0" applyProtection="0"/>
    <xf numFmtId="0" fontId="48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0" borderId="0" applyNumberFormat="0" applyBorder="0" applyAlignment="0" applyProtection="0"/>
    <xf numFmtId="0" fontId="4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1" applyNumberFormat="0" applyAlignment="0" applyProtection="0"/>
    <xf numFmtId="0" fontId="42" fillId="2" borderId="2" applyNumberFormat="0" applyAlignment="0" applyProtection="0"/>
    <xf numFmtId="0" fontId="44" fillId="31" borderId="3" applyNumberFormat="0" applyAlignment="0" applyProtection="0"/>
    <xf numFmtId="0" fontId="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40" fillId="3" borderId="2" applyNumberForma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6" borderId="0" applyNumberFormat="0" applyBorder="0" applyAlignment="0" applyProtection="0"/>
    <xf numFmtId="0" fontId="4" fillId="37" borderId="7" applyNumberFormat="0" applyAlignment="0" applyProtection="0"/>
    <xf numFmtId="0" fontId="5" fillId="37" borderId="2" applyNumberFormat="0" applyAlignment="0" applyProtection="0"/>
    <xf numFmtId="0" fontId="43" fillId="0" borderId="8" applyNumberFormat="0" applyFill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5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11" fillId="38" borderId="0" applyNumberFormat="0" applyBorder="0" applyAlignment="0" applyProtection="0"/>
    <xf numFmtId="0" fontId="0" fillId="4" borderId="1" applyNumberFormat="0" applyFont="0" applyAlignment="0" applyProtection="0"/>
    <xf numFmtId="0" fontId="41" fillId="2" borderId="7" applyNumberFormat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3" fillId="39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1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</cellStyleXfs>
  <cellXfs count="15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172" fontId="19" fillId="0" borderId="0" xfId="100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2" fontId="20" fillId="0" borderId="13" xfId="100" applyFont="1" applyFill="1" applyBorder="1" applyAlignment="1" applyProtection="1">
      <alignment horizontal="right" vertical="center"/>
      <protection/>
    </xf>
    <xf numFmtId="4" fontId="18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4" fontId="20" fillId="0" borderId="13" xfId="10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72" fontId="19" fillId="0" borderId="0" xfId="100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172" fontId="18" fillId="0" borderId="0" xfId="100" applyFont="1" applyFill="1" applyBorder="1" applyAlignment="1" applyProtection="1">
      <alignment vertical="center"/>
      <protection/>
    </xf>
    <xf numFmtId="4" fontId="20" fillId="0" borderId="0" xfId="0" applyNumberFormat="1" applyFont="1" applyFill="1" applyBorder="1" applyAlignment="1">
      <alignment horizontal="center" vertical="center"/>
    </xf>
    <xf numFmtId="172" fontId="20" fillId="0" borderId="0" xfId="100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/>
    </xf>
    <xf numFmtId="4" fontId="20" fillId="0" borderId="0" xfId="100" applyNumberFormat="1" applyFont="1" applyFill="1" applyBorder="1" applyAlignment="1" applyProtection="1">
      <alignment/>
      <protection/>
    </xf>
    <xf numFmtId="4" fontId="20" fillId="11" borderId="0" xfId="100" applyNumberFormat="1" applyFont="1" applyFill="1" applyBorder="1" applyAlignment="1" applyProtection="1">
      <alignment/>
      <protection/>
    </xf>
    <xf numFmtId="172" fontId="19" fillId="11" borderId="0" xfId="100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 vertical="center"/>
    </xf>
    <xf numFmtId="173" fontId="20" fillId="0" borderId="0" xfId="10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3" fontId="23" fillId="0" borderId="0" xfId="10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2" fontId="25" fillId="0" borderId="0" xfId="100" applyFont="1" applyFill="1" applyBorder="1" applyAlignment="1" applyProtection="1">
      <alignment horizontal="left" vertical="center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/>
    </xf>
    <xf numFmtId="4" fontId="20" fillId="40" borderId="15" xfId="100" applyNumberFormat="1" applyFont="1" applyFill="1" applyBorder="1" applyAlignment="1" applyProtection="1">
      <alignment horizontal="center" vertical="center" wrapText="1"/>
      <protection/>
    </xf>
    <xf numFmtId="172" fontId="20" fillId="18" borderId="15" xfId="100" applyFont="1" applyFill="1" applyBorder="1" applyAlignment="1" applyProtection="1">
      <alignment horizontal="center" vertical="center"/>
      <protection/>
    </xf>
    <xf numFmtId="0" fontId="20" fillId="41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4" fontId="18" fillId="0" borderId="15" xfId="0" applyNumberFormat="1" applyFont="1" applyBorder="1" applyAlignment="1">
      <alignment/>
    </xf>
    <xf numFmtId="2" fontId="18" fillId="0" borderId="15" xfId="0" applyNumberFormat="1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 wrapText="1"/>
    </xf>
    <xf numFmtId="4" fontId="20" fillId="0" borderId="15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 wrapText="1"/>
    </xf>
    <xf numFmtId="4" fontId="20" fillId="0" borderId="15" xfId="10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" fontId="27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2" fontId="27" fillId="0" borderId="1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3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74" fontId="30" fillId="0" borderId="13" xfId="100" applyNumberFormat="1" applyFont="1" applyFill="1" applyBorder="1" applyAlignment="1" applyProtection="1">
      <alignment vertical="center"/>
      <protection/>
    </xf>
    <xf numFmtId="2" fontId="21" fillId="0" borderId="13" xfId="100" applyNumberFormat="1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2" fontId="30" fillId="0" borderId="1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2" fontId="0" fillId="0" borderId="0" xfId="10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2" fontId="0" fillId="11" borderId="0" xfId="100" applyFont="1" applyFill="1" applyBorder="1" applyAlignment="1" applyProtection="1">
      <alignment/>
      <protection/>
    </xf>
    <xf numFmtId="1" fontId="0" fillId="0" borderId="0" xfId="0" applyNumberFormat="1" applyAlignment="1">
      <alignment horizontal="center"/>
    </xf>
    <xf numFmtId="0" fontId="0" fillId="0" borderId="0" xfId="100" applyNumberFormat="1" applyFont="1" applyFill="1" applyBorder="1" applyAlignment="1" applyProtection="1">
      <alignment/>
      <protection/>
    </xf>
    <xf numFmtId="0" fontId="29" fillId="0" borderId="13" xfId="0" applyFont="1" applyBorder="1" applyAlignment="1">
      <alignment horizontal="center"/>
    </xf>
    <xf numFmtId="0" fontId="29" fillId="0" borderId="0" xfId="0" applyFont="1" applyAlignment="1">
      <alignment/>
    </xf>
    <xf numFmtId="3" fontId="0" fillId="0" borderId="13" xfId="0" applyNumberFormat="1" applyBorder="1" applyAlignment="1">
      <alignment horizontal="center" vertical="center"/>
    </xf>
    <xf numFmtId="4" fontId="0" fillId="0" borderId="13" xfId="100" applyNumberFormat="1" applyFont="1" applyFill="1" applyBorder="1" applyAlignment="1" applyProtection="1">
      <alignment horizontal="center" vertical="center"/>
      <protection/>
    </xf>
    <xf numFmtId="4" fontId="0" fillId="0" borderId="13" xfId="100" applyNumberFormat="1" applyFont="1" applyFill="1" applyBorder="1" applyAlignment="1" applyProtection="1">
      <alignment vertical="center"/>
      <protection/>
    </xf>
    <xf numFmtId="4" fontId="0" fillId="11" borderId="13" xfId="100" applyNumberFormat="1" applyFont="1" applyFill="1" applyBorder="1" applyAlignment="1" applyProtection="1">
      <alignment vertical="center"/>
      <protection/>
    </xf>
    <xf numFmtId="172" fontId="0" fillId="0" borderId="13" xfId="100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27" fillId="0" borderId="0" xfId="0" applyFont="1" applyAlignment="1">
      <alignment horizontal="left"/>
    </xf>
    <xf numFmtId="172" fontId="0" fillId="0" borderId="0" xfId="100" applyFont="1" applyFill="1" applyBorder="1" applyAlignment="1" applyProtection="1">
      <alignment vertical="center"/>
      <protection/>
    </xf>
    <xf numFmtId="172" fontId="0" fillId="11" borderId="0" xfId="100" applyFont="1" applyFill="1" applyBorder="1" applyAlignment="1" applyProtection="1">
      <alignment vertical="center"/>
      <protection/>
    </xf>
    <xf numFmtId="172" fontId="0" fillId="0" borderId="13" xfId="100" applyFont="1" applyFill="1" applyBorder="1" applyAlignment="1" applyProtection="1">
      <alignment/>
      <protection/>
    </xf>
    <xf numFmtId="4" fontId="18" fillId="2" borderId="15" xfId="0" applyNumberFormat="1" applyFont="1" applyFill="1" applyBorder="1" applyAlignment="1">
      <alignment/>
    </xf>
    <xf numFmtId="2" fontId="18" fillId="2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 wrapText="1"/>
    </xf>
    <xf numFmtId="4" fontId="21" fillId="0" borderId="0" xfId="0" applyNumberFormat="1" applyFont="1" applyFill="1" applyAlignment="1">
      <alignment vertical="center"/>
    </xf>
    <xf numFmtId="172" fontId="20" fillId="40" borderId="15" xfId="10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18" fillId="0" borderId="15" xfId="0" applyFont="1" applyBorder="1" applyAlignment="1" quotePrefix="1">
      <alignment horizontal="center" vertical="center" wrapText="1"/>
    </xf>
    <xf numFmtId="0" fontId="18" fillId="42" borderId="15" xfId="0" applyFont="1" applyFill="1" applyBorder="1" applyAlignment="1" quotePrefix="1">
      <alignment horizontal="center" vertical="center" wrapText="1"/>
    </xf>
    <xf numFmtId="4" fontId="26" fillId="42" borderId="15" xfId="0" applyNumberFormat="1" applyFont="1" applyFill="1" applyBorder="1" applyAlignment="1">
      <alignment vertical="center"/>
    </xf>
    <xf numFmtId="0" fontId="26" fillId="42" borderId="15" xfId="0" applyFont="1" applyFill="1" applyBorder="1" applyAlignment="1">
      <alignment horizontal="right" vertical="center"/>
    </xf>
    <xf numFmtId="2" fontId="26" fillId="42" borderId="15" xfId="0" applyNumberFormat="1" applyFont="1" applyFill="1" applyBorder="1" applyAlignment="1">
      <alignment vertical="center"/>
    </xf>
    <xf numFmtId="0" fontId="26" fillId="42" borderId="15" xfId="0" applyFont="1" applyFill="1" applyBorder="1" applyAlignment="1">
      <alignment vertical="center"/>
    </xf>
    <xf numFmtId="0" fontId="18" fillId="42" borderId="15" xfId="0" applyFont="1" applyFill="1" applyBorder="1" applyAlignment="1">
      <alignment horizontal="center" vertical="center" wrapText="1"/>
    </xf>
    <xf numFmtId="4" fontId="20" fillId="42" borderId="15" xfId="0" applyNumberFormat="1" applyFont="1" applyFill="1" applyBorder="1" applyAlignment="1">
      <alignment vertical="center"/>
    </xf>
    <xf numFmtId="0" fontId="18" fillId="42" borderId="15" xfId="0" applyFont="1" applyFill="1" applyBorder="1" applyAlignment="1">
      <alignment vertical="center" wrapText="1"/>
    </xf>
    <xf numFmtId="4" fontId="18" fillId="42" borderId="15" xfId="0" applyNumberFormat="1" applyFont="1" applyFill="1" applyBorder="1" applyAlignment="1">
      <alignment/>
    </xf>
    <xf numFmtId="2" fontId="18" fillId="42" borderId="15" xfId="0" applyNumberFormat="1" applyFont="1" applyFill="1" applyBorder="1" applyAlignment="1">
      <alignment vertical="center"/>
    </xf>
    <xf numFmtId="4" fontId="18" fillId="42" borderId="15" xfId="0" applyNumberFormat="1" applyFont="1" applyFill="1" applyBorder="1" applyAlignment="1">
      <alignment vertical="center"/>
    </xf>
    <xf numFmtId="0" fontId="20" fillId="42" borderId="15" xfId="0" applyFont="1" applyFill="1" applyBorder="1" applyAlignment="1">
      <alignment horizontal="left" vertical="center" wrapText="1"/>
    </xf>
    <xf numFmtId="0" fontId="50" fillId="0" borderId="15" xfId="0" applyFont="1" applyBorder="1" applyAlignment="1">
      <alignment vertical="center"/>
    </xf>
    <xf numFmtId="0" fontId="18" fillId="42" borderId="15" xfId="0" applyFont="1" applyFill="1" applyBorder="1" applyAlignment="1">
      <alignment horizontal="right" vertical="center" wrapText="1"/>
    </xf>
    <xf numFmtId="0" fontId="0" fillId="42" borderId="0" xfId="0" applyFill="1" applyAlignment="1">
      <alignment/>
    </xf>
    <xf numFmtId="0" fontId="18" fillId="42" borderId="15" xfId="0" applyFont="1" applyFill="1" applyBorder="1" applyAlignment="1">
      <alignment vertical="center"/>
    </xf>
    <xf numFmtId="0" fontId="18" fillId="42" borderId="0" xfId="0" applyFont="1" applyFill="1" applyAlignment="1">
      <alignment vertical="center"/>
    </xf>
    <xf numFmtId="0" fontId="51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20" fillId="42" borderId="15" xfId="0" applyFont="1" applyFill="1" applyBorder="1" applyAlignment="1">
      <alignment vertical="center" wrapText="1"/>
    </xf>
    <xf numFmtId="178" fontId="18" fillId="0" borderId="15" xfId="0" applyNumberFormat="1" applyFont="1" applyBorder="1" applyAlignment="1" quotePrefix="1">
      <alignment horizontal="right" vertical="center" wrapText="1"/>
    </xf>
    <xf numFmtId="178" fontId="18" fillId="42" borderId="15" xfId="0" applyNumberFormat="1" applyFont="1" applyFill="1" applyBorder="1" applyAlignment="1" quotePrefix="1">
      <alignment horizontal="right" vertical="center" wrapText="1"/>
    </xf>
    <xf numFmtId="178" fontId="18" fillId="2" borderId="15" xfId="0" applyNumberFormat="1" applyFont="1" applyFill="1" applyBorder="1" applyAlignment="1">
      <alignment vertical="center"/>
    </xf>
    <xf numFmtId="178" fontId="18" fillId="0" borderId="15" xfId="0" applyNumberFormat="1" applyFont="1" applyFill="1" applyBorder="1" applyAlignment="1">
      <alignment vertical="center"/>
    </xf>
    <xf numFmtId="178" fontId="26" fillId="42" borderId="15" xfId="0" applyNumberFormat="1" applyFont="1" applyFill="1" applyBorder="1" applyAlignment="1">
      <alignment vertical="center"/>
    </xf>
    <xf numFmtId="178" fontId="18" fillId="42" borderId="15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4" fontId="21" fillId="17" borderId="13" xfId="0" applyNumberFormat="1" applyFont="1" applyFill="1" applyBorder="1" applyAlignment="1">
      <alignment horizontal="center" vertical="center"/>
    </xf>
    <xf numFmtId="4" fontId="21" fillId="18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172" fontId="20" fillId="18" borderId="13" xfId="100" applyFont="1" applyFill="1" applyBorder="1" applyAlignment="1" applyProtection="1">
      <alignment horizontal="center"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7">
      <selection activeCell="E26" sqref="E26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13.57421875" style="1" customWidth="1"/>
    <col min="4" max="4" width="19.8515625" style="2" customWidth="1"/>
    <col min="5" max="5" width="18.421875" style="3" customWidth="1"/>
    <col min="6" max="7" width="17.7109375" style="3" customWidth="1"/>
    <col min="8" max="16384" width="9.140625" style="1" customWidth="1"/>
  </cols>
  <sheetData>
    <row r="2" spans="4:7" s="4" customFormat="1" ht="15" customHeight="1">
      <c r="D2" s="2"/>
      <c r="E2" s="5"/>
      <c r="F2" s="5"/>
      <c r="G2" s="5"/>
    </row>
    <row r="3" spans="1:7" s="4" customFormat="1" ht="21" customHeight="1">
      <c r="A3" s="149"/>
      <c r="B3" s="150"/>
      <c r="C3" s="151"/>
      <c r="D3" s="152"/>
      <c r="E3" s="147"/>
      <c r="F3" s="148"/>
      <c r="G3" s="148"/>
    </row>
    <row r="4" spans="1:7" s="4" customFormat="1" ht="26.25" customHeight="1">
      <c r="A4" s="149"/>
      <c r="B4" s="150"/>
      <c r="C4" s="151"/>
      <c r="D4" s="152"/>
      <c r="E4" s="147"/>
      <c r="F4" s="148"/>
      <c r="G4" s="148"/>
    </row>
    <row r="5" spans="1:7" s="10" customFormat="1" ht="21" customHeight="1">
      <c r="A5" s="6"/>
      <c r="B5" s="6"/>
      <c r="C5" s="7"/>
      <c r="D5" s="8"/>
      <c r="E5" s="9"/>
      <c r="F5" s="9"/>
      <c r="G5" s="9"/>
    </row>
    <row r="6" spans="1:7" s="10" customFormat="1" ht="21" customHeight="1">
      <c r="A6" s="6"/>
      <c r="B6" s="6"/>
      <c r="C6" s="11"/>
      <c r="D6" s="8"/>
      <c r="E6" s="9"/>
      <c r="F6" s="9"/>
      <c r="G6" s="9"/>
    </row>
    <row r="7" spans="1:7" s="10" customFormat="1" ht="21" customHeight="1">
      <c r="A7" s="6"/>
      <c r="B7" s="6"/>
      <c r="C7" s="7"/>
      <c r="D7" s="8"/>
      <c r="E7" s="9"/>
      <c r="F7" s="9"/>
      <c r="G7" s="9"/>
    </row>
    <row r="8" spans="1:7" s="10" customFormat="1" ht="21" customHeight="1">
      <c r="A8" s="6"/>
      <c r="B8" s="6"/>
      <c r="C8" s="11"/>
      <c r="D8" s="8"/>
      <c r="E8" s="9"/>
      <c r="F8" s="9"/>
      <c r="G8" s="9"/>
    </row>
    <row r="9" spans="1:7" ht="21" customHeight="1">
      <c r="A9" s="6"/>
      <c r="B9" s="6"/>
      <c r="C9" s="12"/>
      <c r="D9" s="8"/>
      <c r="E9" s="9"/>
      <c r="F9" s="13"/>
      <c r="G9" s="13"/>
    </row>
    <row r="10" spans="1:7" ht="21" customHeight="1">
      <c r="A10" s="6"/>
      <c r="B10" s="6"/>
      <c r="C10" s="12"/>
      <c r="D10" s="8"/>
      <c r="E10" s="9"/>
      <c r="F10" s="13"/>
      <c r="G10" s="13"/>
    </row>
    <row r="11" spans="1:7" ht="21" customHeight="1">
      <c r="A11" s="6"/>
      <c r="B11" s="6"/>
      <c r="C11" s="12"/>
      <c r="D11" s="8"/>
      <c r="E11" s="9"/>
      <c r="F11" s="13"/>
      <c r="G11" s="13"/>
    </row>
    <row r="12" spans="1:7" ht="21" customHeight="1">
      <c r="A12" s="6"/>
      <c r="B12" s="6"/>
      <c r="C12" s="12"/>
      <c r="D12" s="8"/>
      <c r="E12" s="9"/>
      <c r="F12" s="13"/>
      <c r="G12" s="13"/>
    </row>
    <row r="13" spans="1:7" ht="21" customHeight="1">
      <c r="A13" s="6"/>
      <c r="B13" s="6"/>
      <c r="C13" s="11"/>
      <c r="D13" s="8"/>
      <c r="E13" s="9"/>
      <c r="F13" s="13"/>
      <c r="G13" s="13"/>
    </row>
    <row r="14" spans="1:7" ht="21" customHeight="1">
      <c r="A14" s="6"/>
      <c r="B14" s="14"/>
      <c r="C14" s="11"/>
      <c r="D14" s="8"/>
      <c r="E14" s="9"/>
      <c r="F14" s="13"/>
      <c r="G14" s="13"/>
    </row>
    <row r="15" spans="2:7" s="15" customFormat="1" ht="21" customHeight="1">
      <c r="B15" s="16"/>
      <c r="C15" s="17"/>
      <c r="D15" s="8"/>
      <c r="E15" s="18"/>
      <c r="F15" s="18"/>
      <c r="G15" s="18"/>
    </row>
    <row r="16" spans="2:7" s="19" customFormat="1" ht="12.75" customHeight="1">
      <c r="B16" s="20"/>
      <c r="C16" s="21"/>
      <c r="D16" s="22"/>
      <c r="E16" s="23"/>
      <c r="F16" s="23"/>
      <c r="G16" s="23"/>
    </row>
    <row r="17" spans="2:4" s="5" customFormat="1" ht="12.75" customHeight="1">
      <c r="B17" s="24"/>
      <c r="D17" s="25"/>
    </row>
    <row r="18" spans="2:4" s="5" customFormat="1" ht="12.75" customHeight="1">
      <c r="B18" s="24"/>
      <c r="D18" s="25"/>
    </row>
    <row r="19" spans="2:4" s="23" customFormat="1" ht="12.75" customHeight="1">
      <c r="B19" s="26"/>
      <c r="D19" s="27"/>
    </row>
    <row r="20" spans="2:4" s="23" customFormat="1" ht="12.75" customHeight="1">
      <c r="B20" s="26"/>
      <c r="C20" s="28"/>
      <c r="D20" s="27"/>
    </row>
    <row r="21" spans="2:4" s="23" customFormat="1" ht="12.75" customHeight="1">
      <c r="B21" s="26"/>
      <c r="C21" s="28"/>
      <c r="D21" s="2"/>
    </row>
    <row r="22" spans="2:4" s="23" customFormat="1" ht="12.75" customHeight="1">
      <c r="B22" s="26"/>
      <c r="C22" s="29"/>
      <c r="D22" s="2"/>
    </row>
    <row r="23" spans="2:4" s="23" customFormat="1" ht="12.75" customHeight="1">
      <c r="B23" s="26"/>
      <c r="C23" s="29" t="s">
        <v>0</v>
      </c>
      <c r="D23" s="2"/>
    </row>
    <row r="24" spans="3:4" s="3" customFormat="1" ht="12.75" customHeight="1">
      <c r="C24" s="30" t="s">
        <v>1</v>
      </c>
      <c r="D24" s="31"/>
    </row>
    <row r="25" s="3" customFormat="1" ht="12.75" customHeight="1">
      <c r="D25" s="2"/>
    </row>
    <row r="26" ht="12.75" customHeight="1"/>
    <row r="27" ht="12.75" customHeight="1"/>
    <row r="28" ht="12.75" customHeight="1"/>
    <row r="29" ht="12.75" customHeight="1"/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 r:id="rId1"/>
  <headerFooter alignWithMargins="0">
    <oddHeader>&amp;LDV MASLAČAK&amp;CPRIHODI 2010&amp;R&amp;A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Layout" workbookViewId="0" topLeftCell="A30">
      <selection activeCell="D37" sqref="D37"/>
    </sheetView>
  </sheetViews>
  <sheetFormatPr defaultColWidth="3.28125" defaultRowHeight="12.75"/>
  <cols>
    <col min="1" max="1" width="26.00390625" style="32" customWidth="1"/>
    <col min="2" max="2" width="15.421875" style="32" customWidth="1"/>
    <col min="3" max="3" width="19.7109375" style="4" customWidth="1"/>
    <col min="4" max="4" width="18.57421875" style="25" customWidth="1"/>
    <col min="5" max="5" width="0" style="28" hidden="1" customWidth="1"/>
    <col min="6" max="12" width="0" style="4" hidden="1" customWidth="1"/>
    <col min="13" max="13" width="14.7109375" style="19" customWidth="1"/>
    <col min="14" max="14" width="15.57421875" style="4" customWidth="1"/>
    <col min="15" max="15" width="12.421875" style="5" customWidth="1"/>
    <col min="16" max="16384" width="3.28125" style="4" customWidth="1"/>
  </cols>
  <sheetData>
    <row r="1" spans="1:4" ht="13.5">
      <c r="A1" s="4"/>
      <c r="B1" s="19" t="s">
        <v>77</v>
      </c>
      <c r="C1" s="19"/>
      <c r="D1" s="33"/>
    </row>
    <row r="2" spans="1:4" ht="15.75" customHeight="1">
      <c r="A2" s="4"/>
      <c r="B2" s="19" t="s">
        <v>78</v>
      </c>
      <c r="C2" s="19"/>
      <c r="D2" s="33"/>
    </row>
    <row r="3" spans="2:3" ht="15.75" customHeight="1">
      <c r="B3" s="33" t="s">
        <v>79</v>
      </c>
      <c r="C3" s="33"/>
    </row>
    <row r="4" spans="1:15" s="36" customFormat="1" ht="13.5">
      <c r="A4" s="20"/>
      <c r="B4" s="34" t="s">
        <v>82</v>
      </c>
      <c r="C4" s="33"/>
      <c r="D4" s="25"/>
      <c r="E4" s="35"/>
      <c r="M4" s="58"/>
      <c r="O4" s="35"/>
    </row>
    <row r="5" spans="1:15" s="36" customFormat="1" ht="13.5">
      <c r="A5" s="34"/>
      <c r="B5" s="34" t="s">
        <v>131</v>
      </c>
      <c r="C5" s="33"/>
      <c r="D5" s="25"/>
      <c r="E5" s="35"/>
      <c r="M5" s="58"/>
      <c r="O5" s="35"/>
    </row>
    <row r="6" spans="1:15" s="36" customFormat="1" ht="13.5">
      <c r="A6" s="34"/>
      <c r="B6" s="34"/>
      <c r="C6" s="33"/>
      <c r="D6" s="25"/>
      <c r="E6" s="35"/>
      <c r="M6" s="58"/>
      <c r="O6" s="35"/>
    </row>
    <row r="7" spans="1:15" s="36" customFormat="1" ht="13.5">
      <c r="A7" s="34"/>
      <c r="B7" s="34"/>
      <c r="C7" s="33"/>
      <c r="D7" s="25"/>
      <c r="E7" s="35"/>
      <c r="M7" s="58"/>
      <c r="O7" s="35"/>
    </row>
    <row r="8" spans="1:15" s="36" customFormat="1" ht="25.5">
      <c r="A8" s="34"/>
      <c r="B8" s="34"/>
      <c r="C8" s="37" t="s">
        <v>123</v>
      </c>
      <c r="D8" s="25"/>
      <c r="E8" s="35"/>
      <c r="M8" s="58"/>
      <c r="O8" s="35"/>
    </row>
    <row r="9" spans="2:15" s="36" customFormat="1" ht="13.5">
      <c r="B9" s="34"/>
      <c r="C9" s="33" t="s">
        <v>101</v>
      </c>
      <c r="D9" s="25"/>
      <c r="E9" s="35"/>
      <c r="M9" s="58"/>
      <c r="O9" s="35"/>
    </row>
    <row r="10" spans="1:15" s="36" customFormat="1" ht="13.5">
      <c r="A10" s="34"/>
      <c r="B10" s="34"/>
      <c r="C10" s="33"/>
      <c r="D10" s="25"/>
      <c r="E10" s="35"/>
      <c r="M10" s="58"/>
      <c r="O10" s="35"/>
    </row>
    <row r="11" spans="2:4" ht="14.25" customHeight="1" hidden="1">
      <c r="B11" s="38"/>
      <c r="C11" s="39"/>
      <c r="D11" s="40"/>
    </row>
    <row r="12" spans="1:15" ht="68.25" customHeight="1">
      <c r="A12" s="43" t="s">
        <v>2</v>
      </c>
      <c r="B12" s="42" t="s">
        <v>83</v>
      </c>
      <c r="C12" s="41" t="s">
        <v>84</v>
      </c>
      <c r="D12" s="41" t="s">
        <v>85</v>
      </c>
      <c r="E12" s="44" t="s">
        <v>3</v>
      </c>
      <c r="F12" s="45" t="s">
        <v>4</v>
      </c>
      <c r="G12" s="45" t="s">
        <v>5</v>
      </c>
      <c r="H12" s="46" t="s">
        <v>6</v>
      </c>
      <c r="I12" s="46" t="s">
        <v>7</v>
      </c>
      <c r="J12" s="47" t="s">
        <v>8</v>
      </c>
      <c r="K12" s="43" t="s">
        <v>9</v>
      </c>
      <c r="L12" s="41" t="s">
        <v>10</v>
      </c>
      <c r="M12" s="113" t="s">
        <v>86</v>
      </c>
      <c r="N12" s="41" t="s">
        <v>87</v>
      </c>
      <c r="O12" s="41" t="s">
        <v>88</v>
      </c>
    </row>
    <row r="13" spans="1:15" ht="12.75" customHeight="1">
      <c r="A13" s="130" t="s">
        <v>111</v>
      </c>
      <c r="B13" s="124"/>
      <c r="C13" s="125"/>
      <c r="D13" s="126"/>
      <c r="E13" s="127"/>
      <c r="F13" s="128"/>
      <c r="G13" s="128"/>
      <c r="H13" s="128"/>
      <c r="I13" s="128"/>
      <c r="J13" s="129"/>
      <c r="K13" s="129"/>
      <c r="L13" s="126"/>
      <c r="M13" s="125"/>
      <c r="N13" s="126"/>
      <c r="O13" s="126"/>
    </row>
    <row r="14" spans="1:15" ht="12.75" customHeight="1">
      <c r="A14" s="53" t="s">
        <v>12</v>
      </c>
      <c r="B14" s="118" t="s">
        <v>98</v>
      </c>
      <c r="C14" s="139">
        <v>12000</v>
      </c>
      <c r="D14" s="114" t="s">
        <v>13</v>
      </c>
      <c r="E14" s="49">
        <v>24000</v>
      </c>
      <c r="F14" s="50">
        <v>25500</v>
      </c>
      <c r="G14" s="50">
        <v>26200</v>
      </c>
      <c r="H14" s="50">
        <v>15000</v>
      </c>
      <c r="I14" s="50">
        <v>16000</v>
      </c>
      <c r="J14" s="51">
        <v>21400</v>
      </c>
      <c r="K14" s="51">
        <v>2600</v>
      </c>
      <c r="L14" s="56" t="s">
        <v>13</v>
      </c>
      <c r="M14" s="118" t="s">
        <v>98</v>
      </c>
      <c r="N14" s="118" t="s">
        <v>98</v>
      </c>
      <c r="O14" s="118" t="s">
        <v>98</v>
      </c>
    </row>
    <row r="15" spans="1:15" ht="12.75" customHeight="1">
      <c r="A15" s="53" t="s">
        <v>14</v>
      </c>
      <c r="B15" s="118" t="s">
        <v>98</v>
      </c>
      <c r="C15" s="139">
        <v>5000</v>
      </c>
      <c r="D15" s="114" t="s">
        <v>13</v>
      </c>
      <c r="E15" s="49">
        <v>10000</v>
      </c>
      <c r="F15" s="50">
        <v>12250</v>
      </c>
      <c r="G15" s="50">
        <v>12600</v>
      </c>
      <c r="H15" s="50">
        <v>7000</v>
      </c>
      <c r="I15" s="50">
        <v>7000</v>
      </c>
      <c r="J15" s="51">
        <v>10000</v>
      </c>
      <c r="K15" s="51"/>
      <c r="L15" s="56" t="s">
        <v>13</v>
      </c>
      <c r="M15" s="118" t="s">
        <v>98</v>
      </c>
      <c r="N15" s="118" t="s">
        <v>98</v>
      </c>
      <c r="O15" s="118" t="s">
        <v>98</v>
      </c>
    </row>
    <row r="16" spans="1:15" ht="12.75" customHeight="1">
      <c r="A16" s="131" t="s">
        <v>100</v>
      </c>
      <c r="B16" s="118" t="s">
        <v>98</v>
      </c>
      <c r="C16" s="139">
        <v>20000</v>
      </c>
      <c r="D16" s="114" t="s">
        <v>13</v>
      </c>
      <c r="E16" s="49">
        <v>8300</v>
      </c>
      <c r="F16" s="50">
        <v>112400</v>
      </c>
      <c r="G16" s="50">
        <v>115500</v>
      </c>
      <c r="H16" s="50">
        <v>65000</v>
      </c>
      <c r="I16" s="50">
        <v>67000</v>
      </c>
      <c r="J16" s="49">
        <v>5300</v>
      </c>
      <c r="K16" s="51">
        <v>3000</v>
      </c>
      <c r="L16" s="56" t="s">
        <v>13</v>
      </c>
      <c r="M16" s="118" t="s">
        <v>98</v>
      </c>
      <c r="N16" s="118" t="s">
        <v>98</v>
      </c>
      <c r="O16" s="118" t="s">
        <v>98</v>
      </c>
    </row>
    <row r="17" spans="1:15" ht="30" customHeight="1">
      <c r="A17" s="53" t="s">
        <v>15</v>
      </c>
      <c r="B17" s="118" t="s">
        <v>98</v>
      </c>
      <c r="C17" s="139">
        <v>5000</v>
      </c>
      <c r="D17" s="114" t="s">
        <v>13</v>
      </c>
      <c r="E17" s="49">
        <v>25000</v>
      </c>
      <c r="F17" s="50">
        <v>34200</v>
      </c>
      <c r="G17" s="50">
        <v>35100</v>
      </c>
      <c r="H17" s="50">
        <v>20000</v>
      </c>
      <c r="I17" s="50">
        <v>21000</v>
      </c>
      <c r="J17" s="51">
        <v>25000</v>
      </c>
      <c r="K17" s="51"/>
      <c r="L17" s="56" t="s">
        <v>13</v>
      </c>
      <c r="M17" s="118" t="s">
        <v>98</v>
      </c>
      <c r="N17" s="118" t="s">
        <v>98</v>
      </c>
      <c r="O17" s="118" t="s">
        <v>98</v>
      </c>
    </row>
    <row r="18" spans="1:15" ht="13.5">
      <c r="A18" s="117" t="s">
        <v>18</v>
      </c>
      <c r="B18" s="118" t="s">
        <v>98</v>
      </c>
      <c r="C18" s="139">
        <v>850</v>
      </c>
      <c r="D18" s="114" t="s">
        <v>13</v>
      </c>
      <c r="E18"/>
      <c r="F18" s="50">
        <v>1444200</v>
      </c>
      <c r="G18" s="50">
        <v>1483200</v>
      </c>
      <c r="H18" s="50">
        <v>840000</v>
      </c>
      <c r="I18" s="50">
        <v>856000</v>
      </c>
      <c r="J18" s="50"/>
      <c r="K18" s="52"/>
      <c r="L18" s="52"/>
      <c r="M18" s="118" t="s">
        <v>98</v>
      </c>
      <c r="N18" s="118" t="s">
        <v>98</v>
      </c>
      <c r="O18" s="118" t="s">
        <v>98</v>
      </c>
    </row>
    <row r="19" spans="1:15" ht="13.5">
      <c r="A19" s="117" t="s">
        <v>102</v>
      </c>
      <c r="B19" s="118" t="s">
        <v>98</v>
      </c>
      <c r="C19" s="139">
        <v>22500</v>
      </c>
      <c r="D19" s="114" t="s">
        <v>13</v>
      </c>
      <c r="E19"/>
      <c r="F19" s="50">
        <v>1444200</v>
      </c>
      <c r="G19" s="50">
        <v>1483200</v>
      </c>
      <c r="H19" s="50">
        <v>840000</v>
      </c>
      <c r="I19" s="50">
        <v>856000</v>
      </c>
      <c r="J19" s="50"/>
      <c r="K19" s="52"/>
      <c r="L19" s="52"/>
      <c r="M19" s="118" t="s">
        <v>98</v>
      </c>
      <c r="N19" s="118" t="s">
        <v>98</v>
      </c>
      <c r="O19" s="118" t="s">
        <v>98</v>
      </c>
    </row>
    <row r="20" spans="1:15" ht="13.5">
      <c r="A20" s="117" t="s">
        <v>11</v>
      </c>
      <c r="B20" s="118" t="s">
        <v>98</v>
      </c>
      <c r="C20" s="139">
        <v>8500</v>
      </c>
      <c r="D20" s="114" t="s">
        <v>13</v>
      </c>
      <c r="E20"/>
      <c r="F20" s="50">
        <v>1444200</v>
      </c>
      <c r="G20" s="50">
        <v>1483200</v>
      </c>
      <c r="H20" s="50">
        <v>840000</v>
      </c>
      <c r="I20" s="50">
        <v>856000</v>
      </c>
      <c r="J20" s="50"/>
      <c r="K20" s="52"/>
      <c r="L20" s="52"/>
      <c r="M20" s="118" t="s">
        <v>98</v>
      </c>
      <c r="N20" s="118" t="s">
        <v>98</v>
      </c>
      <c r="O20" s="118" t="s">
        <v>98</v>
      </c>
    </row>
    <row r="21" spans="1:15" ht="13.5">
      <c r="A21" s="117" t="s">
        <v>19</v>
      </c>
      <c r="B21" s="118" t="s">
        <v>98</v>
      </c>
      <c r="C21" s="139">
        <v>2600</v>
      </c>
      <c r="D21" s="114" t="s">
        <v>13</v>
      </c>
      <c r="E21"/>
      <c r="F21" s="50">
        <v>1444200</v>
      </c>
      <c r="G21" s="50">
        <v>1483200</v>
      </c>
      <c r="H21" s="50">
        <v>840000</v>
      </c>
      <c r="I21" s="50">
        <v>856000</v>
      </c>
      <c r="J21" s="50"/>
      <c r="K21" s="52"/>
      <c r="L21" s="52"/>
      <c r="M21" s="118" t="s">
        <v>98</v>
      </c>
      <c r="N21" s="118" t="s">
        <v>98</v>
      </c>
      <c r="O21" s="118" t="s">
        <v>98</v>
      </c>
    </row>
    <row r="22" spans="1:15" ht="13.5">
      <c r="A22" s="117" t="s">
        <v>20</v>
      </c>
      <c r="B22" s="118" t="s">
        <v>98</v>
      </c>
      <c r="C22" s="139">
        <v>17100</v>
      </c>
      <c r="D22" s="114" t="s">
        <v>13</v>
      </c>
      <c r="E22"/>
      <c r="F22" s="50">
        <v>1444200</v>
      </c>
      <c r="G22" s="50">
        <v>1483200</v>
      </c>
      <c r="H22" s="50">
        <v>840000</v>
      </c>
      <c r="I22" s="50">
        <v>856000</v>
      </c>
      <c r="J22" s="50"/>
      <c r="K22" s="52"/>
      <c r="L22" s="52"/>
      <c r="M22" s="118" t="s">
        <v>98</v>
      </c>
      <c r="N22" s="118" t="s">
        <v>98</v>
      </c>
      <c r="O22" s="118" t="s">
        <v>98</v>
      </c>
    </row>
    <row r="23" spans="1:15" ht="13.5">
      <c r="A23" s="117" t="s">
        <v>21</v>
      </c>
      <c r="B23" s="118" t="s">
        <v>98</v>
      </c>
      <c r="C23" s="139">
        <v>4100</v>
      </c>
      <c r="D23" s="114" t="s">
        <v>13</v>
      </c>
      <c r="E23"/>
      <c r="F23" s="50">
        <v>1444200</v>
      </c>
      <c r="G23" s="50">
        <v>1483200</v>
      </c>
      <c r="H23" s="50">
        <v>840000</v>
      </c>
      <c r="I23" s="50">
        <v>856000</v>
      </c>
      <c r="J23" s="50"/>
      <c r="K23" s="52"/>
      <c r="L23" s="52"/>
      <c r="M23" s="118" t="s">
        <v>98</v>
      </c>
      <c r="N23" s="118" t="s">
        <v>98</v>
      </c>
      <c r="O23" s="118" t="s">
        <v>98</v>
      </c>
    </row>
    <row r="24" spans="1:15" ht="13.5">
      <c r="A24" s="117" t="s">
        <v>80</v>
      </c>
      <c r="B24" s="118" t="s">
        <v>98</v>
      </c>
      <c r="C24" s="139">
        <v>6100</v>
      </c>
      <c r="D24" s="114" t="s">
        <v>13</v>
      </c>
      <c r="E24"/>
      <c r="F24" s="50">
        <v>1444200</v>
      </c>
      <c r="G24" s="50">
        <v>1483200</v>
      </c>
      <c r="H24" s="50">
        <v>840000</v>
      </c>
      <c r="I24" s="50">
        <v>856000</v>
      </c>
      <c r="J24" s="50"/>
      <c r="K24" s="52"/>
      <c r="L24" s="52"/>
      <c r="M24" s="118" t="s">
        <v>98</v>
      </c>
      <c r="N24" s="118" t="s">
        <v>98</v>
      </c>
      <c r="O24" s="118" t="s">
        <v>98</v>
      </c>
    </row>
    <row r="25" spans="1:15" ht="13.5">
      <c r="A25" s="117" t="s">
        <v>104</v>
      </c>
      <c r="B25" s="118" t="s">
        <v>98</v>
      </c>
      <c r="C25" s="139">
        <v>1300</v>
      </c>
      <c r="D25" s="114" t="s">
        <v>13</v>
      </c>
      <c r="E25"/>
      <c r="F25" s="50">
        <v>1444200</v>
      </c>
      <c r="G25" s="50">
        <v>1483200</v>
      </c>
      <c r="H25" s="50">
        <v>840000</v>
      </c>
      <c r="I25" s="50">
        <v>856000</v>
      </c>
      <c r="J25" s="50"/>
      <c r="K25" s="52"/>
      <c r="L25" s="52"/>
      <c r="M25" s="118" t="s">
        <v>98</v>
      </c>
      <c r="N25" s="118" t="s">
        <v>98</v>
      </c>
      <c r="O25" s="118" t="s">
        <v>98</v>
      </c>
    </row>
    <row r="26" spans="1:15" ht="13.5">
      <c r="A26" s="117" t="s">
        <v>105</v>
      </c>
      <c r="B26" s="118" t="s">
        <v>98</v>
      </c>
      <c r="C26" s="139">
        <v>15000</v>
      </c>
      <c r="D26" s="114" t="s">
        <v>13</v>
      </c>
      <c r="E26"/>
      <c r="F26" s="50">
        <v>1444200</v>
      </c>
      <c r="G26" s="50">
        <v>1483200</v>
      </c>
      <c r="H26" s="50">
        <v>840000</v>
      </c>
      <c r="I26" s="50">
        <v>856000</v>
      </c>
      <c r="J26" s="50"/>
      <c r="K26" s="52"/>
      <c r="L26" s="52"/>
      <c r="M26" s="118" t="s">
        <v>98</v>
      </c>
      <c r="N26" s="118" t="s">
        <v>98</v>
      </c>
      <c r="O26" s="118" t="s">
        <v>98</v>
      </c>
    </row>
    <row r="27" spans="1:15" ht="13.5">
      <c r="A27" s="117" t="s">
        <v>106</v>
      </c>
      <c r="B27" s="118" t="s">
        <v>98</v>
      </c>
      <c r="C27" s="139">
        <v>7500</v>
      </c>
      <c r="D27" s="114" t="s">
        <v>13</v>
      </c>
      <c r="E27"/>
      <c r="F27" s="50">
        <v>1444200</v>
      </c>
      <c r="G27" s="50">
        <v>1483200</v>
      </c>
      <c r="H27" s="50">
        <v>840000</v>
      </c>
      <c r="I27" s="50">
        <v>856000</v>
      </c>
      <c r="J27" s="50"/>
      <c r="K27" s="52"/>
      <c r="L27" s="52"/>
      <c r="M27" s="118" t="s">
        <v>98</v>
      </c>
      <c r="N27" s="118" t="s">
        <v>98</v>
      </c>
      <c r="O27" s="118" t="s">
        <v>98</v>
      </c>
    </row>
    <row r="28" spans="1:15" ht="27">
      <c r="A28" s="117" t="s">
        <v>107</v>
      </c>
      <c r="B28" s="118" t="s">
        <v>98</v>
      </c>
      <c r="C28" s="139">
        <v>1300</v>
      </c>
      <c r="D28" s="114" t="s">
        <v>13</v>
      </c>
      <c r="E28"/>
      <c r="F28" s="50">
        <v>1444200</v>
      </c>
      <c r="G28" s="50">
        <v>1483200</v>
      </c>
      <c r="H28" s="50">
        <v>840000</v>
      </c>
      <c r="I28" s="50">
        <v>856000</v>
      </c>
      <c r="J28" s="50"/>
      <c r="K28" s="52"/>
      <c r="L28" s="52"/>
      <c r="M28" s="118" t="s">
        <v>98</v>
      </c>
      <c r="N28" s="118" t="s">
        <v>98</v>
      </c>
      <c r="O28" s="118" t="s">
        <v>98</v>
      </c>
    </row>
    <row r="29" spans="1:15" ht="13.5">
      <c r="A29" s="117" t="s">
        <v>108</v>
      </c>
      <c r="B29" s="118" t="s">
        <v>98</v>
      </c>
      <c r="C29" s="139">
        <v>8500</v>
      </c>
      <c r="D29" s="114" t="s">
        <v>13</v>
      </c>
      <c r="E29"/>
      <c r="F29" s="50">
        <v>1444200</v>
      </c>
      <c r="G29" s="50">
        <v>1483200</v>
      </c>
      <c r="H29" s="50">
        <v>840000</v>
      </c>
      <c r="I29" s="50">
        <v>856000</v>
      </c>
      <c r="J29" s="50"/>
      <c r="K29" s="52"/>
      <c r="L29" s="52"/>
      <c r="M29" s="118" t="s">
        <v>98</v>
      </c>
      <c r="N29" s="118" t="s">
        <v>98</v>
      </c>
      <c r="O29" s="118" t="s">
        <v>98</v>
      </c>
    </row>
    <row r="30" spans="1:15" ht="13.5">
      <c r="A30" s="117" t="s">
        <v>81</v>
      </c>
      <c r="B30" s="118" t="s">
        <v>98</v>
      </c>
      <c r="C30" s="139">
        <v>10000</v>
      </c>
      <c r="D30" s="114" t="s">
        <v>13</v>
      </c>
      <c r="E30"/>
      <c r="F30" s="50">
        <v>1444200</v>
      </c>
      <c r="G30" s="50">
        <v>1483200</v>
      </c>
      <c r="H30" s="50">
        <v>840000</v>
      </c>
      <c r="I30" s="50">
        <v>856000</v>
      </c>
      <c r="J30" s="50"/>
      <c r="K30" s="52"/>
      <c r="L30" s="52"/>
      <c r="M30" s="118" t="s">
        <v>98</v>
      </c>
      <c r="N30" s="118" t="s">
        <v>98</v>
      </c>
      <c r="O30" s="118" t="s">
        <v>98</v>
      </c>
    </row>
    <row r="31" spans="1:15" ht="13.5">
      <c r="A31" s="117" t="s">
        <v>109</v>
      </c>
      <c r="B31" s="118" t="s">
        <v>98</v>
      </c>
      <c r="C31" s="139">
        <v>3000</v>
      </c>
      <c r="D31" s="114" t="s">
        <v>13</v>
      </c>
      <c r="E31"/>
      <c r="F31" s="50">
        <v>1444200</v>
      </c>
      <c r="G31" s="50">
        <v>1483200</v>
      </c>
      <c r="H31" s="50">
        <v>840000</v>
      </c>
      <c r="I31" s="50">
        <v>856000</v>
      </c>
      <c r="J31" s="50"/>
      <c r="K31" s="52"/>
      <c r="L31" s="52"/>
      <c r="M31" s="118" t="s">
        <v>98</v>
      </c>
      <c r="N31" s="118" t="s">
        <v>98</v>
      </c>
      <c r="O31" s="118" t="s">
        <v>98</v>
      </c>
    </row>
    <row r="32" spans="1:15" ht="13.5">
      <c r="A32" s="117" t="s">
        <v>110</v>
      </c>
      <c r="B32" s="118" t="s">
        <v>98</v>
      </c>
      <c r="C32" s="139">
        <v>10000</v>
      </c>
      <c r="D32" s="114" t="s">
        <v>13</v>
      </c>
      <c r="E32"/>
      <c r="F32" s="50">
        <v>1444200</v>
      </c>
      <c r="G32" s="50">
        <v>1483200</v>
      </c>
      <c r="H32" s="50">
        <v>840000</v>
      </c>
      <c r="I32" s="50">
        <v>856000</v>
      </c>
      <c r="J32" s="50"/>
      <c r="K32" s="52"/>
      <c r="L32" s="52"/>
      <c r="M32" s="118" t="s">
        <v>98</v>
      </c>
      <c r="N32" s="118" t="s">
        <v>98</v>
      </c>
      <c r="O32" s="118" t="s">
        <v>98</v>
      </c>
    </row>
    <row r="33" spans="1:15" ht="13.5">
      <c r="A33" s="117" t="s">
        <v>16</v>
      </c>
      <c r="B33" s="118" t="s">
        <v>98</v>
      </c>
      <c r="C33" s="139">
        <v>49644</v>
      </c>
      <c r="D33" s="114" t="s">
        <v>13</v>
      </c>
      <c r="E33"/>
      <c r="F33" s="50">
        <v>1444200</v>
      </c>
      <c r="G33" s="50">
        <v>1483200</v>
      </c>
      <c r="H33" s="50">
        <v>840000</v>
      </c>
      <c r="I33" s="50">
        <v>856000</v>
      </c>
      <c r="J33" s="50"/>
      <c r="K33" s="52"/>
      <c r="L33" s="52"/>
      <c r="M33" s="118" t="s">
        <v>98</v>
      </c>
      <c r="N33" s="118" t="s">
        <v>98</v>
      </c>
      <c r="O33" s="118" t="s">
        <v>98</v>
      </c>
    </row>
    <row r="34" spans="1:15" ht="54">
      <c r="A34" s="117" t="s">
        <v>17</v>
      </c>
      <c r="B34" s="118" t="s">
        <v>98</v>
      </c>
      <c r="C34" s="139">
        <v>96644</v>
      </c>
      <c r="D34" s="114" t="s">
        <v>89</v>
      </c>
      <c r="E34" s="49">
        <v>135000</v>
      </c>
      <c r="F34" s="50">
        <v>137300</v>
      </c>
      <c r="G34" s="50">
        <v>141100</v>
      </c>
      <c r="H34" s="50">
        <v>79000</v>
      </c>
      <c r="I34" s="50">
        <v>81000</v>
      </c>
      <c r="J34" s="49">
        <v>125000</v>
      </c>
      <c r="K34" s="51">
        <v>10000</v>
      </c>
      <c r="L34" s="56" t="s">
        <v>13</v>
      </c>
      <c r="M34" s="116" t="s">
        <v>90</v>
      </c>
      <c r="N34" s="118" t="s">
        <v>98</v>
      </c>
      <c r="O34" s="56" t="s">
        <v>91</v>
      </c>
    </row>
    <row r="35" spans="1:15" ht="27">
      <c r="A35" s="117" t="s">
        <v>129</v>
      </c>
      <c r="B35" s="146" t="s">
        <v>132</v>
      </c>
      <c r="C35" s="139">
        <v>200000</v>
      </c>
      <c r="D35" s="114" t="s">
        <v>124</v>
      </c>
      <c r="E35" s="145"/>
      <c r="F35" s="50"/>
      <c r="G35" s="50"/>
      <c r="H35" s="50"/>
      <c r="I35" s="50"/>
      <c r="J35" s="49"/>
      <c r="K35" s="51"/>
      <c r="L35" s="56"/>
      <c r="M35" s="116" t="s">
        <v>125</v>
      </c>
      <c r="N35" s="146" t="s">
        <v>130</v>
      </c>
      <c r="O35" s="56"/>
    </row>
    <row r="36" spans="1:15" ht="13.5">
      <c r="A36" s="117"/>
      <c r="B36" s="118"/>
      <c r="C36" s="139"/>
      <c r="D36" s="114"/>
      <c r="E36"/>
      <c r="F36" s="50"/>
      <c r="G36" s="50"/>
      <c r="H36" s="50"/>
      <c r="I36" s="50"/>
      <c r="J36" s="50"/>
      <c r="K36" s="52"/>
      <c r="L36" s="52"/>
      <c r="M36" s="118"/>
      <c r="N36" s="118"/>
      <c r="O36" s="118"/>
    </row>
    <row r="37" spans="1:20" ht="13.5">
      <c r="A37" s="130" t="s">
        <v>103</v>
      </c>
      <c r="B37" s="119"/>
      <c r="C37" s="140"/>
      <c r="D37" s="132"/>
      <c r="E37" s="133"/>
      <c r="F37" s="128"/>
      <c r="G37" s="128"/>
      <c r="H37" s="128"/>
      <c r="I37" s="128"/>
      <c r="J37" s="128"/>
      <c r="K37" s="134"/>
      <c r="L37" s="134"/>
      <c r="M37" s="119"/>
      <c r="N37" s="119"/>
      <c r="O37" s="119"/>
      <c r="P37" s="135"/>
      <c r="Q37" s="135"/>
      <c r="R37" s="135"/>
      <c r="S37" s="135"/>
      <c r="T37" s="135"/>
    </row>
    <row r="38" spans="1:15" ht="12.75" customHeight="1">
      <c r="A38" s="48" t="s">
        <v>92</v>
      </c>
      <c r="B38" s="118" t="s">
        <v>98</v>
      </c>
      <c r="C38" s="141">
        <v>69000</v>
      </c>
      <c r="D38" s="114" t="s">
        <v>13</v>
      </c>
      <c r="E38" s="108">
        <v>40715.8</v>
      </c>
      <c r="F38" s="109"/>
      <c r="G38" s="109"/>
      <c r="H38" s="109"/>
      <c r="I38" s="109"/>
      <c r="J38" s="108">
        <v>40715.8</v>
      </c>
      <c r="K38" s="110"/>
      <c r="L38" s="111" t="s">
        <v>13</v>
      </c>
      <c r="M38" s="118" t="s">
        <v>98</v>
      </c>
      <c r="N38" s="118" t="s">
        <v>98</v>
      </c>
      <c r="O38" s="118" t="s">
        <v>98</v>
      </c>
    </row>
    <row r="39" spans="1:15" ht="24.75" customHeight="1">
      <c r="A39" s="48" t="s">
        <v>93</v>
      </c>
      <c r="B39" s="118" t="s">
        <v>98</v>
      </c>
      <c r="C39" s="141">
        <v>65000</v>
      </c>
      <c r="D39" s="114" t="s">
        <v>13</v>
      </c>
      <c r="E39" s="108">
        <v>29090</v>
      </c>
      <c r="F39" s="109"/>
      <c r="G39" s="109"/>
      <c r="H39" s="109"/>
      <c r="I39" s="109"/>
      <c r="J39" s="108">
        <v>29090</v>
      </c>
      <c r="K39" s="110"/>
      <c r="L39" s="111" t="s">
        <v>13</v>
      </c>
      <c r="M39" s="118" t="s">
        <v>98</v>
      </c>
      <c r="N39" s="118" t="s">
        <v>98</v>
      </c>
      <c r="O39" s="118" t="s">
        <v>98</v>
      </c>
    </row>
    <row r="40" spans="1:15" ht="12.75" customHeight="1">
      <c r="A40" s="48" t="s">
        <v>99</v>
      </c>
      <c r="B40" s="118" t="s">
        <v>98</v>
      </c>
      <c r="C40" s="141">
        <v>47000</v>
      </c>
      <c r="D40" s="114" t="s">
        <v>13</v>
      </c>
      <c r="E40" s="108"/>
      <c r="F40" s="109"/>
      <c r="G40" s="109"/>
      <c r="H40" s="109"/>
      <c r="I40" s="109"/>
      <c r="J40" s="108"/>
      <c r="K40" s="110"/>
      <c r="L40" s="111"/>
      <c r="M40" s="118" t="s">
        <v>98</v>
      </c>
      <c r="N40" s="118" t="s">
        <v>98</v>
      </c>
      <c r="O40" s="118" t="s">
        <v>98</v>
      </c>
    </row>
    <row r="41" spans="1:15" ht="26.25" customHeight="1">
      <c r="A41" s="48" t="s">
        <v>94</v>
      </c>
      <c r="B41" s="118" t="s">
        <v>98</v>
      </c>
      <c r="C41" s="141">
        <v>3000</v>
      </c>
      <c r="D41" s="114" t="s">
        <v>13</v>
      </c>
      <c r="E41" s="108">
        <v>40260</v>
      </c>
      <c r="F41" s="109"/>
      <c r="G41" s="109"/>
      <c r="H41" s="109"/>
      <c r="I41" s="109"/>
      <c r="J41" s="108">
        <v>40260</v>
      </c>
      <c r="K41" s="110"/>
      <c r="L41" s="111" t="s">
        <v>13</v>
      </c>
      <c r="M41" s="118" t="s">
        <v>98</v>
      </c>
      <c r="N41" s="118" t="s">
        <v>98</v>
      </c>
      <c r="O41" s="118" t="s">
        <v>98</v>
      </c>
    </row>
    <row r="42" spans="1:15" ht="12.75" customHeight="1">
      <c r="A42" s="48" t="s">
        <v>95</v>
      </c>
      <c r="B42" s="118" t="s">
        <v>98</v>
      </c>
      <c r="C42" s="141">
        <v>23000</v>
      </c>
      <c r="D42" s="114" t="s">
        <v>13</v>
      </c>
      <c r="E42" s="108">
        <v>68220</v>
      </c>
      <c r="F42" s="109"/>
      <c r="G42" s="109"/>
      <c r="H42" s="109"/>
      <c r="I42" s="109"/>
      <c r="J42" s="108">
        <v>68220</v>
      </c>
      <c r="K42" s="110"/>
      <c r="L42" s="111" t="s">
        <v>13</v>
      </c>
      <c r="M42" s="118" t="s">
        <v>98</v>
      </c>
      <c r="N42" s="118" t="s">
        <v>98</v>
      </c>
      <c r="O42" s="118" t="s">
        <v>98</v>
      </c>
    </row>
    <row r="43" spans="1:15" ht="12.75" customHeight="1">
      <c r="A43" s="48" t="s">
        <v>96</v>
      </c>
      <c r="B43" s="118" t="s">
        <v>98</v>
      </c>
      <c r="C43" s="141">
        <v>10000</v>
      </c>
      <c r="D43" s="114" t="s">
        <v>13</v>
      </c>
      <c r="E43" s="108"/>
      <c r="F43" s="109"/>
      <c r="G43" s="109"/>
      <c r="H43" s="109"/>
      <c r="I43" s="109"/>
      <c r="J43" s="108"/>
      <c r="K43" s="110"/>
      <c r="L43" s="111"/>
      <c r="M43" s="118" t="s">
        <v>98</v>
      </c>
      <c r="N43" s="118" t="s">
        <v>98</v>
      </c>
      <c r="O43" s="118" t="s">
        <v>98</v>
      </c>
    </row>
    <row r="44" spans="1:15" ht="12.75" customHeight="1">
      <c r="A44" s="48" t="s">
        <v>97</v>
      </c>
      <c r="B44" s="118" t="s">
        <v>98</v>
      </c>
      <c r="C44" s="141">
        <v>12000</v>
      </c>
      <c r="D44" s="114" t="s">
        <v>13</v>
      </c>
      <c r="E44" s="108">
        <v>20000</v>
      </c>
      <c r="F44" s="109"/>
      <c r="G44" s="109"/>
      <c r="H44" s="109"/>
      <c r="I44" s="109"/>
      <c r="J44" s="108">
        <v>20000</v>
      </c>
      <c r="K44" s="110"/>
      <c r="L44" s="111" t="s">
        <v>13</v>
      </c>
      <c r="M44" s="118" t="s">
        <v>98</v>
      </c>
      <c r="N44" s="118" t="s">
        <v>98</v>
      </c>
      <c r="O44" s="118" t="s">
        <v>98</v>
      </c>
    </row>
    <row r="45" spans="1:15" ht="24" customHeight="1">
      <c r="A45" s="136" t="s">
        <v>112</v>
      </c>
      <c r="B45" s="118" t="s">
        <v>98</v>
      </c>
      <c r="C45" s="141">
        <v>13000</v>
      </c>
      <c r="D45" s="114" t="s">
        <v>13</v>
      </c>
      <c r="E45" s="108">
        <v>22147.55</v>
      </c>
      <c r="F45" s="109"/>
      <c r="G45" s="109"/>
      <c r="H45" s="109"/>
      <c r="I45" s="109"/>
      <c r="J45" s="108">
        <v>22147.55</v>
      </c>
      <c r="K45" s="110"/>
      <c r="L45" s="111" t="s">
        <v>13</v>
      </c>
      <c r="M45" s="118" t="s">
        <v>98</v>
      </c>
      <c r="N45" s="118" t="s">
        <v>98</v>
      </c>
      <c r="O45" s="118" t="s">
        <v>98</v>
      </c>
    </row>
    <row r="46" spans="1:15" ht="22.5" customHeight="1">
      <c r="A46" s="136" t="s">
        <v>126</v>
      </c>
      <c r="B46" s="118" t="s">
        <v>98</v>
      </c>
      <c r="C46" s="141">
        <v>49000</v>
      </c>
      <c r="D46" s="114" t="s">
        <v>13</v>
      </c>
      <c r="E46" s="108">
        <v>17000</v>
      </c>
      <c r="F46" s="109"/>
      <c r="G46" s="109"/>
      <c r="H46" s="109"/>
      <c r="I46" s="109"/>
      <c r="J46" s="108">
        <v>17000</v>
      </c>
      <c r="K46" s="110"/>
      <c r="L46" s="111" t="s">
        <v>13</v>
      </c>
      <c r="M46" s="118" t="s">
        <v>98</v>
      </c>
      <c r="N46" s="118" t="s">
        <v>98</v>
      </c>
      <c r="O46" s="118" t="s">
        <v>98</v>
      </c>
    </row>
    <row r="47" spans="1:15" ht="24" customHeight="1">
      <c r="A47" s="48"/>
      <c r="B47" s="118"/>
      <c r="C47" s="142"/>
      <c r="D47" s="114"/>
      <c r="E47" s="49"/>
      <c r="F47" s="50"/>
      <c r="G47" s="50"/>
      <c r="H47" s="50"/>
      <c r="I47" s="50"/>
      <c r="J47" s="49"/>
      <c r="K47" s="51"/>
      <c r="L47" s="56"/>
      <c r="M47" s="118"/>
      <c r="N47" s="118"/>
      <c r="O47" s="118"/>
    </row>
    <row r="48" spans="1:15" ht="12.75" customHeight="1">
      <c r="A48" s="123" t="s">
        <v>113</v>
      </c>
      <c r="B48" s="119"/>
      <c r="C48" s="143"/>
      <c r="D48" s="121"/>
      <c r="E48" s="120"/>
      <c r="F48" s="122"/>
      <c r="G48" s="122"/>
      <c r="H48" s="122"/>
      <c r="I48" s="122"/>
      <c r="J48" s="122"/>
      <c r="K48" s="123"/>
      <c r="L48" s="123"/>
      <c r="M48" s="119"/>
      <c r="N48" s="119"/>
      <c r="O48" s="119"/>
    </row>
    <row r="49" spans="1:15" ht="12.75" customHeight="1">
      <c r="A49" s="137" t="s">
        <v>114</v>
      </c>
      <c r="B49" s="118" t="s">
        <v>98</v>
      </c>
      <c r="C49" s="142">
        <v>1500</v>
      </c>
      <c r="D49" s="114" t="s">
        <v>13</v>
      </c>
      <c r="E49" s="49"/>
      <c r="F49" s="50"/>
      <c r="G49" s="50"/>
      <c r="H49" s="50"/>
      <c r="I49" s="50"/>
      <c r="J49" s="49"/>
      <c r="K49" s="52"/>
      <c r="L49" s="56"/>
      <c r="M49" s="118" t="s">
        <v>98</v>
      </c>
      <c r="N49" s="118" t="s">
        <v>98</v>
      </c>
      <c r="O49" s="118" t="s">
        <v>98</v>
      </c>
    </row>
    <row r="50" spans="1:15" ht="12.75" customHeight="1">
      <c r="A50" s="137" t="s">
        <v>115</v>
      </c>
      <c r="B50" s="118" t="s">
        <v>98</v>
      </c>
      <c r="C50" s="142">
        <v>35000</v>
      </c>
      <c r="D50" s="114" t="s">
        <v>13</v>
      </c>
      <c r="E50" s="49"/>
      <c r="F50" s="50"/>
      <c r="G50" s="50"/>
      <c r="H50" s="50"/>
      <c r="I50" s="50"/>
      <c r="J50" s="49"/>
      <c r="K50" s="52"/>
      <c r="L50" s="56"/>
      <c r="M50" s="118" t="s">
        <v>98</v>
      </c>
      <c r="N50" s="118" t="s">
        <v>98</v>
      </c>
      <c r="O50" s="118" t="s">
        <v>98</v>
      </c>
    </row>
    <row r="51" spans="1:15" ht="12.75" customHeight="1">
      <c r="A51" s="53" t="s">
        <v>116</v>
      </c>
      <c r="B51" s="118" t="s">
        <v>98</v>
      </c>
      <c r="C51" s="142">
        <v>1200</v>
      </c>
      <c r="D51" s="114" t="s">
        <v>13</v>
      </c>
      <c r="E51" s="49"/>
      <c r="F51" s="50"/>
      <c r="G51" s="50"/>
      <c r="H51" s="50"/>
      <c r="I51" s="50"/>
      <c r="J51" s="49"/>
      <c r="K51" s="52"/>
      <c r="L51" s="56"/>
      <c r="M51" s="118" t="s">
        <v>98</v>
      </c>
      <c r="N51" s="118" t="s">
        <v>98</v>
      </c>
      <c r="O51" s="118" t="s">
        <v>98</v>
      </c>
    </row>
    <row r="52" spans="1:15" ht="12.75" customHeight="1">
      <c r="A52" s="53" t="s">
        <v>117</v>
      </c>
      <c r="B52" s="118" t="s">
        <v>98</v>
      </c>
      <c r="C52" s="142">
        <v>5000</v>
      </c>
      <c r="D52" s="114" t="s">
        <v>13</v>
      </c>
      <c r="E52" s="49"/>
      <c r="F52" s="50"/>
      <c r="G52" s="50"/>
      <c r="H52" s="50"/>
      <c r="I52" s="50"/>
      <c r="J52" s="49"/>
      <c r="K52" s="52"/>
      <c r="L52" s="56"/>
      <c r="M52" s="118" t="s">
        <v>98</v>
      </c>
      <c r="N52" s="118" t="s">
        <v>98</v>
      </c>
      <c r="O52" s="118" t="s">
        <v>98</v>
      </c>
    </row>
    <row r="53" spans="1:15" ht="12.75" customHeight="1">
      <c r="A53" s="53" t="s">
        <v>118</v>
      </c>
      <c r="B53" s="118" t="s">
        <v>98</v>
      </c>
      <c r="C53" s="142">
        <v>3300</v>
      </c>
      <c r="D53" s="114" t="s">
        <v>13</v>
      </c>
      <c r="E53" s="49"/>
      <c r="F53" s="50"/>
      <c r="G53" s="50"/>
      <c r="H53" s="50"/>
      <c r="I53" s="50"/>
      <c r="J53" s="49"/>
      <c r="K53" s="52"/>
      <c r="L53" s="56"/>
      <c r="M53" s="118" t="s">
        <v>98</v>
      </c>
      <c r="N53" s="118" t="s">
        <v>98</v>
      </c>
      <c r="O53" s="118" t="s">
        <v>98</v>
      </c>
    </row>
    <row r="54" spans="1:15" ht="12.75" customHeight="1">
      <c r="A54" s="53"/>
      <c r="B54" s="118"/>
      <c r="C54" s="142"/>
      <c r="D54" s="114"/>
      <c r="E54" s="49"/>
      <c r="F54" s="50"/>
      <c r="G54" s="50"/>
      <c r="H54" s="50"/>
      <c r="I54" s="50"/>
      <c r="J54" s="49"/>
      <c r="K54" s="52"/>
      <c r="L54" s="56"/>
      <c r="M54" s="118"/>
      <c r="N54" s="118"/>
      <c r="O54" s="118"/>
    </row>
    <row r="55" spans="1:15" ht="12.75" customHeight="1">
      <c r="A55" s="138" t="s">
        <v>119</v>
      </c>
      <c r="B55" s="119"/>
      <c r="C55" s="144"/>
      <c r="D55" s="132"/>
      <c r="E55" s="127"/>
      <c r="F55" s="128"/>
      <c r="G55" s="128"/>
      <c r="H55" s="128"/>
      <c r="I55" s="128"/>
      <c r="J55" s="127"/>
      <c r="K55" s="134"/>
      <c r="L55" s="126"/>
      <c r="M55" s="119"/>
      <c r="N55" s="119"/>
      <c r="O55" s="119"/>
    </row>
    <row r="56" spans="1:15" ht="12.75" customHeight="1">
      <c r="A56" s="53" t="s">
        <v>120</v>
      </c>
      <c r="B56" s="118" t="s">
        <v>98</v>
      </c>
      <c r="C56" s="142">
        <v>7000</v>
      </c>
      <c r="D56" s="114" t="s">
        <v>13</v>
      </c>
      <c r="E56" s="49"/>
      <c r="F56" s="50"/>
      <c r="G56" s="50"/>
      <c r="H56" s="50"/>
      <c r="I56" s="50"/>
      <c r="J56" s="49"/>
      <c r="K56" s="52"/>
      <c r="L56" s="56"/>
      <c r="M56" s="118" t="s">
        <v>98</v>
      </c>
      <c r="N56" s="118" t="s">
        <v>98</v>
      </c>
      <c r="O56" s="118" t="s">
        <v>98</v>
      </c>
    </row>
    <row r="57" spans="1:15" ht="12.75" customHeight="1">
      <c r="A57" s="53"/>
      <c r="B57" s="118"/>
      <c r="C57" s="54"/>
      <c r="D57" s="114"/>
      <c r="E57" s="49"/>
      <c r="F57" s="50"/>
      <c r="G57" s="50"/>
      <c r="H57" s="50"/>
      <c r="I57" s="50"/>
      <c r="J57" s="49"/>
      <c r="K57" s="52"/>
      <c r="L57" s="56"/>
      <c r="M57" s="118"/>
      <c r="N57" s="118"/>
      <c r="O57" s="118"/>
    </row>
    <row r="58" spans="1:15" ht="12.75" customHeight="1">
      <c r="A58" s="47"/>
      <c r="B58" s="118"/>
      <c r="C58" s="57"/>
      <c r="D58" s="115"/>
      <c r="E58" s="57" t="e">
        <f>SUM(#REF!+#REF!)</f>
        <v>#REF!</v>
      </c>
      <c r="F58" s="57" t="e">
        <f>SUM(#REF!+#REF!)</f>
        <v>#REF!</v>
      </c>
      <c r="G58" s="57" t="e">
        <f>SUM(#REF!+#REF!)</f>
        <v>#REF!</v>
      </c>
      <c r="H58" s="57" t="e">
        <f>SUM(#REF!+#REF!)</f>
        <v>#REF!</v>
      </c>
      <c r="I58" s="57" t="e">
        <f>SUM(#REF!+#REF!)</f>
        <v>#REF!</v>
      </c>
      <c r="J58" s="57" t="e">
        <f>SUM(#REF!+#REF!)</f>
        <v>#REF!</v>
      </c>
      <c r="K58" s="57" t="e">
        <f>SUM(#REF!+#REF!)</f>
        <v>#REF!</v>
      </c>
      <c r="L58" s="55"/>
      <c r="M58" s="57"/>
      <c r="N58" s="55"/>
      <c r="O58" s="55"/>
    </row>
    <row r="59" spans="1:11" ht="12.75" customHeight="1">
      <c r="A59" s="10"/>
      <c r="B59"/>
      <c r="C59"/>
      <c r="D59"/>
      <c r="E59"/>
      <c r="F59"/>
      <c r="G59"/>
      <c r="H59"/>
      <c r="I59"/>
      <c r="J59"/>
      <c r="K59"/>
    </row>
    <row r="60" spans="1:14" ht="12.75" customHeight="1">
      <c r="A60" s="10" t="s">
        <v>121</v>
      </c>
      <c r="B60"/>
      <c r="C60"/>
      <c r="D60"/>
      <c r="E60"/>
      <c r="F60"/>
      <c r="G60"/>
      <c r="H60"/>
      <c r="I60"/>
      <c r="J60"/>
      <c r="K60"/>
      <c r="N60" s="4" t="s">
        <v>128</v>
      </c>
    </row>
    <row r="61" spans="1:11" ht="12.75" customHeight="1">
      <c r="A61" s="10" t="s">
        <v>127</v>
      </c>
      <c r="B61"/>
      <c r="C61"/>
      <c r="D61"/>
      <c r="E61"/>
      <c r="F61"/>
      <c r="G61"/>
      <c r="H61"/>
      <c r="I61"/>
      <c r="J61"/>
      <c r="K61"/>
    </row>
    <row r="62" spans="1:15" ht="12.75" customHeight="1">
      <c r="A62"/>
      <c r="B62"/>
      <c r="C62"/>
      <c r="D62"/>
      <c r="E62"/>
      <c r="F62"/>
      <c r="G62"/>
      <c r="H62"/>
      <c r="I62"/>
      <c r="J62" t="s">
        <v>22</v>
      </c>
      <c r="K62"/>
      <c r="O62" s="112"/>
    </row>
    <row r="63" spans="1:15" ht="12.75" customHeight="1">
      <c r="A63"/>
      <c r="B63"/>
      <c r="C63"/>
      <c r="D63"/>
      <c r="E63"/>
      <c r="F63"/>
      <c r="G63"/>
      <c r="H63"/>
      <c r="I63"/>
      <c r="J63" t="s">
        <v>23</v>
      </c>
      <c r="K63"/>
      <c r="N63" s="4" t="s">
        <v>122</v>
      </c>
      <c r="O63" s="35"/>
    </row>
    <row r="64" spans="1:20" s="19" customFormat="1" ht="34.5" customHeight="1">
      <c r="A64" s="32"/>
      <c r="B64" s="32"/>
      <c r="C64" s="4"/>
      <c r="D64" s="25"/>
      <c r="E64" s="28"/>
      <c r="F64" s="4"/>
      <c r="G64" s="4"/>
      <c r="H64" s="4"/>
      <c r="I64" s="4"/>
      <c r="J64" s="4"/>
      <c r="K64" s="4"/>
      <c r="L64" s="4"/>
      <c r="N64" s="4"/>
      <c r="O64" s="5"/>
      <c r="P64" s="4"/>
      <c r="Q64" s="4"/>
      <c r="R64" s="4"/>
      <c r="S64" s="4"/>
      <c r="T64" s="4"/>
    </row>
    <row r="66" ht="13.5" hidden="1"/>
    <row r="67" ht="15.75" customHeight="1"/>
  </sheetData>
  <sheetProtection/>
  <printOptions horizontalCentered="1"/>
  <pageMargins left="0.7" right="0.7" top="0.75" bottom="0.75" header="0.3" footer="0.3"/>
  <pageSetup horizontalDpi="300" verticalDpi="300" orientation="landscape" paperSize="9" scale="95" r:id="rId1"/>
  <headerFooter alignWithMargins="0">
    <oddFooter>&amp;RStranica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6.8515625" style="59" customWidth="1"/>
    <col min="2" max="18" width="7.140625" style="59" customWidth="1"/>
    <col min="19" max="16384" width="9.140625" style="59" customWidth="1"/>
  </cols>
  <sheetData>
    <row r="2" spans="1:5" ht="12.75">
      <c r="A2" s="60"/>
      <c r="E2" s="61">
        <v>1</v>
      </c>
    </row>
    <row r="3" spans="1:18" ht="25.5" customHeight="1">
      <c r="A3" s="154" t="s">
        <v>24</v>
      </c>
      <c r="B3" s="153" t="s">
        <v>25</v>
      </c>
      <c r="C3" s="153" t="s">
        <v>26</v>
      </c>
      <c r="D3" s="153" t="s">
        <v>27</v>
      </c>
      <c r="E3" s="153" t="e">
        <f>Prihodi!#REF!</f>
        <v>#REF!</v>
      </c>
      <c r="F3" s="154" t="s">
        <v>28</v>
      </c>
      <c r="G3" s="154" t="s">
        <v>29</v>
      </c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18" s="64" customFormat="1" ht="25.5" customHeight="1">
      <c r="A4" s="154"/>
      <c r="B4" s="153"/>
      <c r="C4" s="153"/>
      <c r="D4" s="153"/>
      <c r="E4" s="153"/>
      <c r="F4" s="154"/>
      <c r="G4" s="62" t="s">
        <v>30</v>
      </c>
      <c r="H4" s="62" t="s">
        <v>31</v>
      </c>
      <c r="I4" s="62" t="s">
        <v>32</v>
      </c>
      <c r="J4" s="62" t="s">
        <v>33</v>
      </c>
      <c r="K4" s="62" t="s">
        <v>34</v>
      </c>
      <c r="L4" s="62" t="s">
        <v>35</v>
      </c>
      <c r="M4" s="62" t="s">
        <v>36</v>
      </c>
      <c r="N4" s="62" t="s">
        <v>37</v>
      </c>
      <c r="O4" s="62" t="s">
        <v>38</v>
      </c>
      <c r="P4" s="62" t="s">
        <v>39</v>
      </c>
      <c r="Q4" s="62" t="s">
        <v>40</v>
      </c>
      <c r="R4" s="62" t="s">
        <v>41</v>
      </c>
    </row>
    <row r="5" spans="1:18" ht="21" customHeight="1">
      <c r="A5" s="65" t="s">
        <v>42</v>
      </c>
      <c r="B5" s="66"/>
      <c r="C5" s="66"/>
      <c r="D5" s="67"/>
      <c r="E5" s="68"/>
      <c r="F5" s="68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ht="21" customHeight="1">
      <c r="A6" s="70" t="s">
        <v>43</v>
      </c>
      <c r="B6" s="66"/>
      <c r="C6" s="66"/>
      <c r="D6" s="67"/>
      <c r="E6" s="68"/>
      <c r="F6" s="68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21" customHeight="1">
      <c r="A7" s="70" t="s">
        <v>44</v>
      </c>
      <c r="B7" s="66"/>
      <c r="C7" s="66"/>
      <c r="D7" s="67"/>
      <c r="E7" s="68"/>
      <c r="F7" s="68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21" customHeight="1">
      <c r="A8" s="70" t="s">
        <v>45</v>
      </c>
      <c r="B8" s="66"/>
      <c r="C8" s="68"/>
      <c r="D8" s="67"/>
      <c r="E8" s="68"/>
      <c r="F8" s="68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s="60" customFormat="1" ht="21" customHeight="1">
      <c r="A9" s="71" t="s">
        <v>46</v>
      </c>
      <c r="B9" s="71">
        <f>SUM(B5:B8)</f>
        <v>0</v>
      </c>
      <c r="C9" s="71">
        <f>B9/12</f>
        <v>0</v>
      </c>
      <c r="D9" s="67">
        <f>SUM(G9:R9)</f>
        <v>0</v>
      </c>
      <c r="E9" s="72"/>
      <c r="F9" s="72"/>
      <c r="G9" s="67">
        <f aca="true" t="shared" si="0" ref="G9:R9">SUM(G5:G8)</f>
        <v>0</v>
      </c>
      <c r="H9" s="67">
        <f t="shared" si="0"/>
        <v>0</v>
      </c>
      <c r="I9" s="67">
        <f t="shared" si="0"/>
        <v>0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67">
        <f t="shared" si="0"/>
        <v>0</v>
      </c>
      <c r="N9" s="67">
        <f t="shared" si="0"/>
        <v>0</v>
      </c>
      <c r="O9" s="67">
        <f t="shared" si="0"/>
        <v>0</v>
      </c>
      <c r="P9" s="67">
        <f t="shared" si="0"/>
        <v>0</v>
      </c>
      <c r="Q9" s="67">
        <f t="shared" si="0"/>
        <v>0</v>
      </c>
      <c r="R9" s="67">
        <f t="shared" si="0"/>
        <v>0</v>
      </c>
    </row>
    <row r="12" ht="12.75">
      <c r="O12" s="60" t="s">
        <v>47</v>
      </c>
    </row>
    <row r="13" ht="12.75">
      <c r="O13" s="60"/>
    </row>
    <row r="14" ht="12.75">
      <c r="O14" s="60"/>
    </row>
    <row r="15" ht="12.75">
      <c r="O15" s="60" t="s">
        <v>48</v>
      </c>
    </row>
  </sheetData>
  <sheetProtection/>
  <mergeCells count="7">
    <mergeCell ref="E3:E4"/>
    <mergeCell ref="F3:F4"/>
    <mergeCell ref="G3:R3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 r:id="rId1"/>
  <headerFooter alignWithMargins="0">
    <oddHeader>&amp;LDV MASLAČAK&amp;CIZVJEŠĆE O  BROJU PRIJAVLJENE DJECE U 2010. GODINI 
(stanje po mjesecima)&amp;R&amp;D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28125" style="73" customWidth="1"/>
    <col min="2" max="2" width="14.00390625" style="73" customWidth="1"/>
    <col min="3" max="3" width="11.00390625" style="73" customWidth="1"/>
    <col min="4" max="15" width="9.57421875" style="73" customWidth="1"/>
    <col min="16" max="16384" width="9.140625" style="73" customWidth="1"/>
  </cols>
  <sheetData>
    <row r="2" spans="1:15" ht="21" customHeight="1">
      <c r="A2" s="155" t="s">
        <v>49</v>
      </c>
      <c r="B2" s="155" t="s">
        <v>24</v>
      </c>
      <c r="C2" s="155" t="s">
        <v>50</v>
      </c>
      <c r="D2" s="156" t="s">
        <v>51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s="75" customFormat="1" ht="21" customHeight="1">
      <c r="A3" s="155"/>
      <c r="B3" s="155"/>
      <c r="C3" s="155"/>
      <c r="D3" s="74" t="s">
        <v>30</v>
      </c>
      <c r="E3" s="74" t="s">
        <v>31</v>
      </c>
      <c r="F3" s="74" t="s">
        <v>32</v>
      </c>
      <c r="G3" s="74" t="s">
        <v>33</v>
      </c>
      <c r="H3" s="74" t="s">
        <v>34</v>
      </c>
      <c r="I3" s="74" t="s">
        <v>35</v>
      </c>
      <c r="J3" s="74" t="s">
        <v>36</v>
      </c>
      <c r="K3" s="74" t="s">
        <v>37</v>
      </c>
      <c r="L3" s="74" t="s">
        <v>38</v>
      </c>
      <c r="M3" s="74" t="s">
        <v>39</v>
      </c>
      <c r="N3" s="74" t="s">
        <v>40</v>
      </c>
      <c r="O3" s="74" t="s">
        <v>41</v>
      </c>
    </row>
    <row r="4" spans="1:15" ht="21" customHeight="1">
      <c r="A4" s="76" t="s">
        <v>30</v>
      </c>
      <c r="B4" s="77" t="s">
        <v>42</v>
      </c>
      <c r="C4" s="78">
        <f>SUM(D4:O4)</f>
        <v>0</v>
      </c>
      <c r="D4" s="79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21" customHeight="1">
      <c r="A5" s="76" t="s">
        <v>31</v>
      </c>
      <c r="B5" s="81" t="s">
        <v>43</v>
      </c>
      <c r="C5" s="78">
        <f>SUM(D5:O5)</f>
        <v>0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t="21" customHeight="1">
      <c r="A6" s="76" t="s">
        <v>32</v>
      </c>
      <c r="B6" s="81" t="s">
        <v>52</v>
      </c>
      <c r="C6" s="78">
        <f>SUM(D6:O6)</f>
        <v>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21" customHeight="1">
      <c r="A7" s="76" t="s">
        <v>33</v>
      </c>
      <c r="B7" s="81" t="s">
        <v>45</v>
      </c>
      <c r="C7" s="78">
        <f>SUM(D7:O7)</f>
        <v>0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s="84" customFormat="1" ht="21" customHeight="1">
      <c r="A8" s="82"/>
      <c r="B8" s="82" t="s">
        <v>46</v>
      </c>
      <c r="C8" s="78">
        <f>SUM(D8:O8)</f>
        <v>0</v>
      </c>
      <c r="D8" s="83">
        <f aca="true" t="shared" si="0" ref="D8:O8">SUM(D4:D7)</f>
        <v>0</v>
      </c>
      <c r="E8" s="83">
        <f t="shared" si="0"/>
        <v>0</v>
      </c>
      <c r="F8" s="83">
        <f t="shared" si="0"/>
        <v>0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 t="shared" si="0"/>
        <v>0</v>
      </c>
      <c r="N8" s="83">
        <f t="shared" si="0"/>
        <v>0</v>
      </c>
      <c r="O8" s="83">
        <f t="shared" si="0"/>
        <v>0</v>
      </c>
    </row>
    <row r="11" ht="12.75">
      <c r="M11" s="84" t="s">
        <v>47</v>
      </c>
    </row>
    <row r="12" ht="12.75">
      <c r="M12" s="84"/>
    </row>
    <row r="13" ht="12.75">
      <c r="M13" s="84"/>
    </row>
    <row r="14" ht="12.75">
      <c r="M14" s="84" t="s">
        <v>53</v>
      </c>
    </row>
  </sheetData>
  <sheetProtection/>
  <mergeCells count="4">
    <mergeCell ref="A2:A3"/>
    <mergeCell ref="B2:B3"/>
    <mergeCell ref="C2:C3"/>
    <mergeCell ref="D2:O2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 r:id="rId1"/>
  <headerFooter alignWithMargins="0">
    <oddHeader>&amp;LDV MASLAČAK&amp;CPREGLED ZADUŽENJA RODITELJA PREMA POJEDINIM JLS U 2010. GODINI 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3.7109375" style="0" customWidth="1"/>
    <col min="5" max="5" width="17.57421875" style="0" customWidth="1"/>
    <col min="6" max="6" width="11.421875" style="0" customWidth="1"/>
    <col min="7" max="8" width="10.140625" style="0" customWidth="1"/>
    <col min="9" max="10" width="13.7109375" style="0" customWidth="1"/>
    <col min="11" max="11" width="14.28125" style="0" customWidth="1"/>
    <col min="12" max="12" width="11.57421875" style="0" customWidth="1"/>
    <col min="13" max="13" width="16.28125" style="0" customWidth="1"/>
  </cols>
  <sheetData>
    <row r="2" spans="1:13" s="87" customFormat="1" ht="12.75">
      <c r="A2" s="85"/>
      <c r="B2" s="85"/>
      <c r="C2" s="85"/>
      <c r="D2" s="85"/>
      <c r="E2" s="86"/>
      <c r="F2" s="86"/>
      <c r="G2" s="85"/>
      <c r="H2" s="85"/>
      <c r="I2" s="85"/>
      <c r="J2" s="85"/>
      <c r="K2" s="85"/>
      <c r="L2" s="85"/>
      <c r="M2" s="85"/>
    </row>
    <row r="3" ht="12.75">
      <c r="A3" s="88"/>
    </row>
    <row r="5" ht="12.75">
      <c r="A5" s="89" t="s">
        <v>54</v>
      </c>
    </row>
    <row r="6" spans="1:6" ht="12.75">
      <c r="A6" s="90" t="s">
        <v>55</v>
      </c>
      <c r="E6" s="91" t="e">
        <f>SUM('Plan nabave 2012'!#REF!)+SUM('Plan nabave 2012'!#REF!)</f>
        <v>#REF!</v>
      </c>
      <c r="F6" s="91"/>
    </row>
    <row r="7" spans="1:6" ht="12.75">
      <c r="A7" s="92" t="s">
        <v>56</v>
      </c>
      <c r="E7" s="93"/>
      <c r="F7" s="91"/>
    </row>
    <row r="8" spans="1:6" ht="12.75">
      <c r="A8" t="s">
        <v>57</v>
      </c>
      <c r="E8" s="93"/>
      <c r="F8" s="91"/>
    </row>
    <row r="9" spans="1:6" ht="12.75">
      <c r="A9" t="s">
        <v>58</v>
      </c>
      <c r="E9" s="93"/>
      <c r="F9" s="91"/>
    </row>
    <row r="10" spans="1:6" ht="12.75">
      <c r="A10" t="s">
        <v>59</v>
      </c>
      <c r="E10" s="91" t="e">
        <f>E6-E7+E8-E9</f>
        <v>#REF!</v>
      </c>
      <c r="F10" s="91"/>
    </row>
    <row r="11" spans="1:6" ht="12.75">
      <c r="A11" t="s">
        <v>60</v>
      </c>
      <c r="E11" s="94">
        <f>'Broj djece'!D9</f>
        <v>0</v>
      </c>
      <c r="F11" s="94"/>
    </row>
    <row r="12" spans="1:6" ht="12.75">
      <c r="A12" t="s">
        <v>61</v>
      </c>
      <c r="E12" s="95" t="e">
        <f>E10/E11</f>
        <v>#REF!</v>
      </c>
      <c r="F12" s="95"/>
    </row>
    <row r="13" ht="12.75">
      <c r="B13" s="91"/>
    </row>
    <row r="14" ht="12.75">
      <c r="B14" s="91"/>
    </row>
    <row r="15" ht="12.75">
      <c r="B15" s="91"/>
    </row>
    <row r="16" spans="1:2" ht="12.75">
      <c r="A16" s="89" t="s">
        <v>62</v>
      </c>
      <c r="B16" s="91"/>
    </row>
    <row r="18" spans="1:11" s="59" customFormat="1" ht="35.25" customHeight="1">
      <c r="A18" s="153" t="s">
        <v>63</v>
      </c>
      <c r="B18" s="153" t="s">
        <v>64</v>
      </c>
      <c r="C18" s="153" t="s">
        <v>65</v>
      </c>
      <c r="D18" s="153" t="s">
        <v>66</v>
      </c>
      <c r="E18" s="153" t="s">
        <v>67</v>
      </c>
      <c r="F18" s="153" t="s">
        <v>68</v>
      </c>
      <c r="G18" s="153" t="s">
        <v>69</v>
      </c>
      <c r="H18" s="153"/>
      <c r="I18" s="154" t="s">
        <v>70</v>
      </c>
      <c r="J18" s="153" t="s">
        <v>71</v>
      </c>
      <c r="K18" s="153" t="s">
        <v>72</v>
      </c>
    </row>
    <row r="19" spans="1:11" s="64" customFormat="1" ht="35.25" customHeight="1">
      <c r="A19" s="153"/>
      <c r="B19" s="153"/>
      <c r="C19" s="153"/>
      <c r="D19" s="153"/>
      <c r="E19" s="153"/>
      <c r="F19" s="153"/>
      <c r="G19" s="63" t="s">
        <v>73</v>
      </c>
      <c r="H19" s="63" t="s">
        <v>74</v>
      </c>
      <c r="I19" s="154"/>
      <c r="J19" s="153"/>
      <c r="K19" s="153"/>
    </row>
    <row r="20" spans="1:11" s="97" customFormat="1" ht="10.5" customHeight="1">
      <c r="A20" s="96" t="s">
        <v>30</v>
      </c>
      <c r="B20" s="96" t="s">
        <v>31</v>
      </c>
      <c r="C20" s="96" t="s">
        <v>32</v>
      </c>
      <c r="D20" s="96" t="s">
        <v>33</v>
      </c>
      <c r="E20" s="96" t="s">
        <v>34</v>
      </c>
      <c r="F20" s="96" t="s">
        <v>35</v>
      </c>
      <c r="G20" s="96" t="s">
        <v>36</v>
      </c>
      <c r="H20" s="96" t="s">
        <v>37</v>
      </c>
      <c r="I20" s="96" t="s">
        <v>38</v>
      </c>
      <c r="J20" s="96" t="s">
        <v>39</v>
      </c>
      <c r="K20" s="96" t="s">
        <v>40</v>
      </c>
    </row>
    <row r="21" spans="1:11" s="103" customFormat="1" ht="25.5" customHeight="1">
      <c r="A21" s="98"/>
      <c r="B21" s="99"/>
      <c r="C21" s="100"/>
      <c r="D21" s="100"/>
      <c r="E21" s="100">
        <f>C21-D21</f>
        <v>0</v>
      </c>
      <c r="F21" s="101"/>
      <c r="G21" s="100" t="e">
        <f>SUM('Plan nabave 2012'!#REF!)</f>
        <v>#REF!</v>
      </c>
      <c r="H21" s="100" t="e">
        <f>SUM('Plan nabave 2012'!#REF!)</f>
        <v>#REF!</v>
      </c>
      <c r="I21" s="100" t="e">
        <f>Prihodi!#REF!+Prihodi!#REF!</f>
        <v>#REF!</v>
      </c>
      <c r="J21" s="101"/>
      <c r="K21" s="102"/>
    </row>
    <row r="22" ht="21" customHeight="1"/>
    <row r="23" spans="9:11" ht="21" customHeight="1">
      <c r="I23" s="104" t="s">
        <v>75</v>
      </c>
      <c r="J23" s="105"/>
      <c r="K23" s="106"/>
    </row>
    <row r="24" spans="9:11" ht="21" customHeight="1">
      <c r="I24" s="104" t="s">
        <v>76</v>
      </c>
      <c r="K24" s="107">
        <f>K21+K23</f>
        <v>0</v>
      </c>
    </row>
    <row r="28" ht="12.75">
      <c r="J28" s="89" t="s">
        <v>47</v>
      </c>
    </row>
    <row r="29" ht="12.75">
      <c r="J29" s="89"/>
    </row>
    <row r="30" ht="12.75">
      <c r="J30" s="89"/>
    </row>
    <row r="31" ht="12.75">
      <c r="J31" t="s">
        <v>53</v>
      </c>
    </row>
  </sheetData>
  <sheetProtection/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rintOptions horizontalCentered="1"/>
  <pageMargins left="0" right="0" top="0.47291666666666665" bottom="0.5902777777777778" header="0.31527777777777777" footer="0.5118055555555555"/>
  <pageSetup horizontalDpi="300" verticalDpi="300" orientation="landscape" paperSize="9" r:id="rId1"/>
  <headerFooter alignWithMargins="0">
    <oddHeader>&amp;LDV MASLAČAK&amp;COBRAČUN 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Tajnica</cp:lastModifiedBy>
  <cp:lastPrinted>2012-10-22T11:36:25Z</cp:lastPrinted>
  <dcterms:created xsi:type="dcterms:W3CDTF">2010-02-25T13:03:31Z</dcterms:created>
  <dcterms:modified xsi:type="dcterms:W3CDTF">2012-10-22T11:39:44Z</dcterms:modified>
  <cp:category/>
  <cp:version/>
  <cp:contentType/>
  <cp:contentStatus/>
</cp:coreProperties>
</file>